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firstSheet="2" activeTab="2"/>
  </bookViews>
  <sheets>
    <sheet name="GC - Men" sheetId="1" r:id="rId1"/>
    <sheet name="Points Jersey - men" sheetId="2" r:id="rId2"/>
    <sheet name="KOM - Men" sheetId="3" r:id="rId3"/>
    <sheet name="Team Classification 2-7" sheetId="12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2"/>
  <c r="O18"/>
  <c r="P15"/>
  <c r="O15"/>
  <c r="P12"/>
  <c r="O12"/>
  <c r="P9"/>
  <c r="O9"/>
  <c r="P6"/>
  <c r="O6"/>
  <c r="M18" l="1"/>
  <c r="L18"/>
  <c r="M15"/>
  <c r="L15"/>
  <c r="M12"/>
  <c r="L12"/>
  <c r="M6"/>
  <c r="L6"/>
  <c r="M9"/>
  <c r="L9"/>
  <c r="J18" l="1"/>
  <c r="I18"/>
  <c r="I15"/>
  <c r="I12"/>
  <c r="I6"/>
  <c r="I9"/>
  <c r="F18"/>
  <c r="G18" s="1"/>
  <c r="D18"/>
  <c r="F12"/>
  <c r="D12"/>
  <c r="F6"/>
  <c r="D6"/>
  <c r="F15"/>
  <c r="D15"/>
  <c r="F9"/>
  <c r="D9"/>
  <c r="I5" i="3"/>
  <c r="I9"/>
  <c r="I6"/>
  <c r="I10"/>
  <c r="I7"/>
  <c r="I8"/>
  <c r="I4"/>
  <c r="G15" i="12" l="1"/>
  <c r="J15" s="1"/>
  <c r="G6"/>
  <c r="J6" s="1"/>
  <c r="G12"/>
  <c r="J12" s="1"/>
  <c r="G9"/>
  <c r="J9" s="1"/>
  <c r="Q6" i="2"/>
  <c r="K6"/>
  <c r="G6"/>
  <c r="F4" i="3"/>
  <c r="J4" s="1"/>
  <c r="L4" s="1"/>
  <c r="F6"/>
  <c r="J6" s="1"/>
  <c r="L6" s="1"/>
  <c r="F9"/>
  <c r="J9" s="1"/>
  <c r="L9" s="1"/>
  <c r="F10"/>
  <c r="J10" s="1"/>
  <c r="L10" s="1"/>
  <c r="F7"/>
  <c r="J7" s="1"/>
  <c r="L7" s="1"/>
  <c r="F8"/>
  <c r="J8" s="1"/>
  <c r="L8" s="1"/>
  <c r="F5"/>
  <c r="J5" s="1"/>
  <c r="L5" s="1"/>
  <c r="L6" i="2" l="1"/>
  <c r="R6" s="1"/>
  <c r="Q5"/>
  <c r="Q8"/>
  <c r="Q10"/>
  <c r="Q9"/>
  <c r="Q11"/>
  <c r="Q7"/>
  <c r="Q12"/>
  <c r="Q13"/>
  <c r="Q14"/>
  <c r="K5"/>
  <c r="K8"/>
  <c r="K10"/>
  <c r="K9"/>
  <c r="K11"/>
  <c r="K7"/>
  <c r="K12"/>
  <c r="K13"/>
  <c r="K14"/>
  <c r="G5"/>
  <c r="G8"/>
  <c r="G10"/>
  <c r="G9"/>
  <c r="G11"/>
  <c r="G7"/>
  <c r="G12"/>
  <c r="G13"/>
  <c r="G14"/>
  <c r="Q4"/>
  <c r="K4"/>
  <c r="G4"/>
  <c r="AA5" i="1"/>
  <c r="AB5" s="1"/>
  <c r="AC5" s="1"/>
  <c r="AA31"/>
  <c r="AB31" s="1"/>
  <c r="AC31" s="1"/>
  <c r="AA7"/>
  <c r="AB7" s="1"/>
  <c r="AC7" s="1"/>
  <c r="AA18"/>
  <c r="AB18" s="1"/>
  <c r="AC18" s="1"/>
  <c r="AA6"/>
  <c r="AB6" s="1"/>
  <c r="AC6" s="1"/>
  <c r="AA20"/>
  <c r="AB20" s="1"/>
  <c r="AC20" s="1"/>
  <c r="AA21"/>
  <c r="AB21" s="1"/>
  <c r="AC21" s="1"/>
  <c r="AA4"/>
  <c r="AB4" s="1"/>
  <c r="AC4" s="1"/>
  <c r="AA12"/>
  <c r="AB12" s="1"/>
  <c r="AC12" s="1"/>
  <c r="AA22"/>
  <c r="AB22" s="1"/>
  <c r="AC22" s="1"/>
  <c r="AA17"/>
  <c r="AB17" s="1"/>
  <c r="AC17" s="1"/>
  <c r="AA25"/>
  <c r="AB25" s="1"/>
  <c r="AC25" s="1"/>
  <c r="AA30"/>
  <c r="AB30" s="1"/>
  <c r="AC30" s="1"/>
  <c r="AA11"/>
  <c r="AB11" s="1"/>
  <c r="AC11" s="1"/>
  <c r="AA9"/>
  <c r="AB9" s="1"/>
  <c r="AC9" s="1"/>
  <c r="AA33"/>
  <c r="AB33" s="1"/>
  <c r="AC33" s="1"/>
  <c r="AA15"/>
  <c r="AB15" s="1"/>
  <c r="AC15" s="1"/>
  <c r="AA13"/>
  <c r="AB13" s="1"/>
  <c r="AC13" s="1"/>
  <c r="AA32"/>
  <c r="AB32" s="1"/>
  <c r="AC32" s="1"/>
  <c r="AA23"/>
  <c r="AB23" s="1"/>
  <c r="AC23" s="1"/>
  <c r="AA8"/>
  <c r="AB8" s="1"/>
  <c r="AC8" s="1"/>
  <c r="AA16"/>
  <c r="AB16" s="1"/>
  <c r="AC16" s="1"/>
  <c r="AA14"/>
  <c r="AB14" s="1"/>
  <c r="AC14" s="1"/>
  <c r="AA19"/>
  <c r="AB19" s="1"/>
  <c r="AC19" s="1"/>
  <c r="AA27"/>
  <c r="AB27" s="1"/>
  <c r="AC27" s="1"/>
  <c r="AA10"/>
  <c r="AB10" s="1"/>
  <c r="AC10" s="1"/>
  <c r="AA26"/>
  <c r="AB26" s="1"/>
  <c r="AC26" s="1"/>
  <c r="AA29"/>
  <c r="AB29" s="1"/>
  <c r="AC29" s="1"/>
  <c r="AA24"/>
  <c r="AB24" s="1"/>
  <c r="AC24" s="1"/>
  <c r="AA34"/>
  <c r="AB34" s="1"/>
  <c r="AC34" s="1"/>
  <c r="AA28"/>
  <c r="AB28" s="1"/>
  <c r="AC28" s="1"/>
  <c r="U5"/>
  <c r="U31"/>
  <c r="U7"/>
  <c r="U18"/>
  <c r="U6"/>
  <c r="U20"/>
  <c r="U21"/>
  <c r="U4"/>
  <c r="U12"/>
  <c r="U22"/>
  <c r="U17"/>
  <c r="U25"/>
  <c r="U30"/>
  <c r="U11"/>
  <c r="U9"/>
  <c r="U33"/>
  <c r="U15"/>
  <c r="U13"/>
  <c r="U32"/>
  <c r="U23"/>
  <c r="U8"/>
  <c r="U16"/>
  <c r="U14"/>
  <c r="U19"/>
  <c r="U27"/>
  <c r="U10"/>
  <c r="U26"/>
  <c r="U29"/>
  <c r="U24"/>
  <c r="U34"/>
  <c r="U28"/>
  <c r="P5"/>
  <c r="Q5" s="1"/>
  <c r="P31"/>
  <c r="Q31" s="1"/>
  <c r="P7"/>
  <c r="Q7" s="1"/>
  <c r="P18"/>
  <c r="Q18" s="1"/>
  <c r="P6"/>
  <c r="Q6" s="1"/>
  <c r="P20"/>
  <c r="Q20" s="1"/>
  <c r="P21"/>
  <c r="Q21" s="1"/>
  <c r="P4"/>
  <c r="Q4" s="1"/>
  <c r="P12"/>
  <c r="Q12" s="1"/>
  <c r="P22"/>
  <c r="Q22" s="1"/>
  <c r="P17"/>
  <c r="Q17" s="1"/>
  <c r="P25"/>
  <c r="Q25" s="1"/>
  <c r="P30"/>
  <c r="Q30" s="1"/>
  <c r="P11"/>
  <c r="Q11" s="1"/>
  <c r="P9"/>
  <c r="Q9" s="1"/>
  <c r="P33"/>
  <c r="Q33" s="1"/>
  <c r="P15"/>
  <c r="Q15" s="1"/>
  <c r="P13"/>
  <c r="Q13" s="1"/>
  <c r="P32"/>
  <c r="Q32" s="1"/>
  <c r="P23"/>
  <c r="Q23" s="1"/>
  <c r="P8"/>
  <c r="Q8" s="1"/>
  <c r="P16"/>
  <c r="Q16" s="1"/>
  <c r="P14"/>
  <c r="Q14" s="1"/>
  <c r="P19"/>
  <c r="Q19" s="1"/>
  <c r="P27"/>
  <c r="Q27" s="1"/>
  <c r="P10"/>
  <c r="Q10" s="1"/>
  <c r="P26"/>
  <c r="Q26" s="1"/>
  <c r="P29"/>
  <c r="Q29" s="1"/>
  <c r="P24"/>
  <c r="Q24" s="1"/>
  <c r="P34"/>
  <c r="Q34" s="1"/>
  <c r="P28"/>
  <c r="Q28" s="1"/>
  <c r="K5"/>
  <c r="K31"/>
  <c r="K7"/>
  <c r="K18"/>
  <c r="K6"/>
  <c r="K20"/>
  <c r="K21"/>
  <c r="K4"/>
  <c r="K12"/>
  <c r="K22"/>
  <c r="K17"/>
  <c r="K25"/>
  <c r="K30"/>
  <c r="K11"/>
  <c r="K9"/>
  <c r="K33"/>
  <c r="K15"/>
  <c r="K13"/>
  <c r="K32"/>
  <c r="K23"/>
  <c r="K8"/>
  <c r="K16"/>
  <c r="K14"/>
  <c r="K19"/>
  <c r="K27"/>
  <c r="K10"/>
  <c r="K26"/>
  <c r="K29"/>
  <c r="K24"/>
  <c r="K34"/>
  <c r="K28"/>
  <c r="G5"/>
  <c r="H5" s="1"/>
  <c r="G31"/>
  <c r="H31" s="1"/>
  <c r="G7"/>
  <c r="H7" s="1"/>
  <c r="G18"/>
  <c r="H18" s="1"/>
  <c r="G6"/>
  <c r="H6" s="1"/>
  <c r="G20"/>
  <c r="H20" s="1"/>
  <c r="G21"/>
  <c r="H21" s="1"/>
  <c r="G4"/>
  <c r="H4" s="1"/>
  <c r="G12"/>
  <c r="H12" s="1"/>
  <c r="G22"/>
  <c r="H22" s="1"/>
  <c r="G17"/>
  <c r="H17" s="1"/>
  <c r="G25"/>
  <c r="H25" s="1"/>
  <c r="G30"/>
  <c r="H30" s="1"/>
  <c r="G11"/>
  <c r="H11" s="1"/>
  <c r="G9"/>
  <c r="H9" s="1"/>
  <c r="G33"/>
  <c r="H33" s="1"/>
  <c r="G15"/>
  <c r="H15" s="1"/>
  <c r="G13"/>
  <c r="H13" s="1"/>
  <c r="G32"/>
  <c r="H32" s="1"/>
  <c r="G23"/>
  <c r="H23" s="1"/>
  <c r="G8"/>
  <c r="H8" s="1"/>
  <c r="G16"/>
  <c r="H16" s="1"/>
  <c r="G14"/>
  <c r="H14" s="1"/>
  <c r="G19"/>
  <c r="H19" s="1"/>
  <c r="G27"/>
  <c r="H27" s="1"/>
  <c r="G10"/>
  <c r="H10" s="1"/>
  <c r="G26"/>
  <c r="H26" s="1"/>
  <c r="G29"/>
  <c r="H29" s="1"/>
  <c r="G24"/>
  <c r="H24" s="1"/>
  <c r="G34"/>
  <c r="H34" s="1"/>
  <c r="G28"/>
  <c r="H28" s="1"/>
  <c r="L30" l="1"/>
  <c r="L6"/>
  <c r="AD27"/>
  <c r="AD14"/>
  <c r="R6"/>
  <c r="V6" s="1"/>
  <c r="AD6" s="1"/>
  <c r="L34"/>
  <c r="R34" s="1"/>
  <c r="V34" s="1"/>
  <c r="AD34" s="1"/>
  <c r="L15"/>
  <c r="R15" s="1"/>
  <c r="V15" s="1"/>
  <c r="AD15" s="1"/>
  <c r="L8"/>
  <c r="R8" s="1"/>
  <c r="V8" s="1"/>
  <c r="AD8" s="1"/>
  <c r="L5"/>
  <c r="R5" s="1"/>
  <c r="V5" s="1"/>
  <c r="AD5" s="1"/>
  <c r="L14"/>
  <c r="R14" s="1"/>
  <c r="V14" s="1"/>
  <c r="L12"/>
  <c r="R12" s="1"/>
  <c r="V12" s="1"/>
  <c r="AD12" s="1"/>
  <c r="L29"/>
  <c r="R29" s="1"/>
  <c r="V29" s="1"/>
  <c r="AD29" s="1"/>
  <c r="L27"/>
  <c r="L32"/>
  <c r="R32" s="1"/>
  <c r="V32" s="1"/>
  <c r="AD32" s="1"/>
  <c r="L9"/>
  <c r="R9" s="1"/>
  <c r="V9" s="1"/>
  <c r="AD9" s="1"/>
  <c r="L17"/>
  <c r="R17" s="1"/>
  <c r="V17" s="1"/>
  <c r="L21"/>
  <c r="R21" s="1"/>
  <c r="V21" s="1"/>
  <c r="AD21" s="1"/>
  <c r="L7"/>
  <c r="R7" s="1"/>
  <c r="V7" s="1"/>
  <c r="AD7" s="1"/>
  <c r="L10"/>
  <c r="R10" s="1"/>
  <c r="V10" s="1"/>
  <c r="AD10" s="1"/>
  <c r="L16"/>
  <c r="R16" s="1"/>
  <c r="V16" s="1"/>
  <c r="AD16" s="1"/>
  <c r="L23"/>
  <c r="R23" s="1"/>
  <c r="V23" s="1"/>
  <c r="AD23" s="1"/>
  <c r="L33"/>
  <c r="R33" s="1"/>
  <c r="V33" s="1"/>
  <c r="AD33" s="1"/>
  <c r="L25"/>
  <c r="R25" s="1"/>
  <c r="V25" s="1"/>
  <c r="AD25" s="1"/>
  <c r="L4"/>
  <c r="R4" s="1"/>
  <c r="V4" s="1"/>
  <c r="L18"/>
  <c r="R18" s="1"/>
  <c r="V18" s="1"/>
  <c r="AD18" s="1"/>
  <c r="L24"/>
  <c r="R24" s="1"/>
  <c r="V24" s="1"/>
  <c r="AD24" s="1"/>
  <c r="L28"/>
  <c r="R28" s="1"/>
  <c r="V28" s="1"/>
  <c r="AD28" s="1"/>
  <c r="L26"/>
  <c r="R26" s="1"/>
  <c r="V26" s="1"/>
  <c r="L19"/>
  <c r="R19" s="1"/>
  <c r="V19" s="1"/>
  <c r="AD19" s="1"/>
  <c r="L13"/>
  <c r="R13" s="1"/>
  <c r="V13" s="1"/>
  <c r="AD13" s="1"/>
  <c r="L11"/>
  <c r="R11" s="1"/>
  <c r="V11" s="1"/>
  <c r="AD11" s="1"/>
  <c r="L22"/>
  <c r="R22" s="1"/>
  <c r="V22" s="1"/>
  <c r="L20"/>
  <c r="R20" s="1"/>
  <c r="V20" s="1"/>
  <c r="AD20" s="1"/>
  <c r="L31"/>
  <c r="R31" s="1"/>
  <c r="V31" s="1"/>
  <c r="AD31" s="1"/>
  <c r="L7" i="2"/>
  <c r="R7" s="1"/>
  <c r="L8"/>
  <c r="R8" s="1"/>
  <c r="L14"/>
  <c r="R14" s="1"/>
  <c r="L11"/>
  <c r="R11" s="1"/>
  <c r="L13"/>
  <c r="R13" s="1"/>
  <c r="L9"/>
  <c r="R9" s="1"/>
  <c r="L12"/>
  <c r="R12" s="1"/>
  <c r="L10"/>
  <c r="R10" s="1"/>
  <c r="L4"/>
  <c r="R4" s="1"/>
  <c r="L5"/>
  <c r="R5" s="1"/>
  <c r="R30" i="1"/>
  <c r="V30" s="1"/>
  <c r="AD30" s="1"/>
  <c r="R27"/>
  <c r="V27" s="1"/>
  <c r="AD22" l="1"/>
  <c r="AD17"/>
  <c r="AD26"/>
  <c r="AD4"/>
  <c r="AE4" s="1"/>
  <c r="AE31" l="1"/>
  <c r="AE27"/>
  <c r="AE13"/>
  <c r="AE23"/>
  <c r="AE25"/>
  <c r="AE22"/>
  <c r="AE19"/>
  <c r="AE7"/>
  <c r="AE9"/>
  <c r="AE11"/>
  <c r="AE5"/>
  <c r="AE33"/>
  <c r="AE34"/>
  <c r="AE10"/>
  <c r="AE15"/>
  <c r="AE14"/>
  <c r="AE16"/>
  <c r="AE21"/>
  <c r="AE24"/>
  <c r="AE29"/>
  <c r="AE26"/>
  <c r="AE30"/>
  <c r="AE17"/>
  <c r="AE18"/>
  <c r="AE32"/>
  <c r="AE8"/>
  <c r="AE28"/>
  <c r="AE6"/>
  <c r="AE12"/>
  <c r="AE20"/>
</calcChain>
</file>

<file path=xl/sharedStrings.xml><?xml version="1.0" encoding="utf-8"?>
<sst xmlns="http://schemas.openxmlformats.org/spreadsheetml/2006/main" count="194" uniqueCount="105">
  <si>
    <t>Rider Number</t>
  </si>
  <si>
    <t>Rider Name</t>
  </si>
  <si>
    <t>Team</t>
  </si>
  <si>
    <t>Stage</t>
  </si>
  <si>
    <t>1a</t>
  </si>
  <si>
    <t>3b</t>
  </si>
  <si>
    <t>Tome Bonus Stage Win</t>
  </si>
  <si>
    <t>Time Bonus Hotspot</t>
  </si>
  <si>
    <t>Finish Stage 1a</t>
  </si>
  <si>
    <t>2.</t>
  </si>
  <si>
    <t>Finish Stage 3b</t>
  </si>
  <si>
    <t>Finish Stage 3a</t>
  </si>
  <si>
    <t>Finish Stage 2</t>
  </si>
  <si>
    <t>Finish Stage 1b</t>
  </si>
  <si>
    <t>Points Stage Win 1a</t>
  </si>
  <si>
    <t>Points Stage Win, 2</t>
  </si>
  <si>
    <t>Total Deductions</t>
  </si>
  <si>
    <t>Combined Stage 1a, 1b</t>
  </si>
  <si>
    <t>1b start time</t>
  </si>
  <si>
    <t>Finish Time</t>
  </si>
  <si>
    <t>Combined Stage 1a, 1b &amp; 2</t>
  </si>
  <si>
    <t>3a, start time</t>
  </si>
  <si>
    <t>finish time</t>
  </si>
  <si>
    <t>combined stage 1a, 1b, 2, 3a</t>
  </si>
  <si>
    <t>Stages</t>
  </si>
  <si>
    <t>Total Stage 1a</t>
  </si>
  <si>
    <t>Total stage 2</t>
  </si>
  <si>
    <t>Combined stage 1a &amp; 2</t>
  </si>
  <si>
    <t>Points stage win, 3b</t>
  </si>
  <si>
    <t>Total stage 3b</t>
  </si>
  <si>
    <t>Combined 1a, 2 &amp; 3b</t>
  </si>
  <si>
    <t>Race Number</t>
  </si>
  <si>
    <t>Marthinus Johanness Prinsloo</t>
  </si>
  <si>
    <t>NMMU</t>
  </si>
  <si>
    <t>Sean William Bos</t>
  </si>
  <si>
    <t>Henno Croje</t>
  </si>
  <si>
    <t>Gerrit le Roux Nel</t>
  </si>
  <si>
    <t>Waldo Gronum</t>
  </si>
  <si>
    <t>Jacques Horn</t>
  </si>
  <si>
    <t>UP</t>
  </si>
  <si>
    <t>Viehann Du Plessis</t>
  </si>
  <si>
    <t>Kevin Patten</t>
  </si>
  <si>
    <t>Thomas Weeks</t>
  </si>
  <si>
    <t>Christiaan Mostert</t>
  </si>
  <si>
    <t>Stephan Reynecke</t>
  </si>
  <si>
    <t>Hein Badenhorst</t>
  </si>
  <si>
    <t>Christoff Dames</t>
  </si>
  <si>
    <t>Martin Sheppel</t>
  </si>
  <si>
    <t>UJ</t>
  </si>
  <si>
    <t>Stuart Fitzpatrick</t>
  </si>
  <si>
    <t>Arno Jacques Pretorius</t>
  </si>
  <si>
    <t>NWU</t>
  </si>
  <si>
    <t>Tinus Redelinghuys</t>
  </si>
  <si>
    <t>Pierre Smith</t>
  </si>
  <si>
    <t>Eduan Kruyswijk</t>
  </si>
  <si>
    <t>Leon Kruyswijk</t>
  </si>
  <si>
    <t>Heinrich Jacobs</t>
  </si>
  <si>
    <t>Stellies</t>
  </si>
  <si>
    <t>Kyle Basson</t>
  </si>
  <si>
    <t>Hans-Werner Heuer</t>
  </si>
  <si>
    <t>Christiaan van der Merwe</t>
  </si>
  <si>
    <t>CP Van Wyk</t>
  </si>
  <si>
    <t>Jonathan Adams</t>
  </si>
  <si>
    <t>UCT</t>
  </si>
  <si>
    <t>Gregg Christy</t>
  </si>
  <si>
    <t>Craig Getz</t>
  </si>
  <si>
    <t>Wayde Finch</t>
  </si>
  <si>
    <t>Liam Swanson</t>
  </si>
  <si>
    <t>Edwin Mooney</t>
  </si>
  <si>
    <t xml:space="preserve">Marthinus Johannes Prinsloo </t>
  </si>
  <si>
    <t>Stage 1a, KOM 1</t>
  </si>
  <si>
    <t>Stage 1a, KOM 2</t>
  </si>
  <si>
    <t>Stage 1a, Total KOM</t>
  </si>
  <si>
    <t>Stage 1a, Hotspot 1</t>
  </si>
  <si>
    <t>Stage 1a, Hotspot 2</t>
  </si>
  <si>
    <t>Marthinus Johannes Prinsloo</t>
  </si>
  <si>
    <t>Differences</t>
  </si>
  <si>
    <t>combined stage 1a, 1b, 2, 3a &amp; 3b</t>
  </si>
  <si>
    <t>Martin Scheppel</t>
  </si>
  <si>
    <t>Stage 2 hotspot 1</t>
  </si>
  <si>
    <t>Stage 2 hotspot 2</t>
  </si>
  <si>
    <t>Stage 2, KOM 1</t>
  </si>
  <si>
    <t>Stage 2, KOM 2</t>
  </si>
  <si>
    <t>Stage 2, Total</t>
  </si>
  <si>
    <t>Total Stage 2</t>
  </si>
  <si>
    <t>Total Stage 1b</t>
  </si>
  <si>
    <t>Total Stage 1a &amp; 1b</t>
  </si>
  <si>
    <t>Position</t>
  </si>
  <si>
    <t>Total Stage 1a, 1b &amp; 2</t>
  </si>
  <si>
    <t>Stage 3a, Total</t>
  </si>
  <si>
    <t>Combined stage 1a, 2 &amp; 3a</t>
  </si>
  <si>
    <t>Total Stage 3a</t>
  </si>
  <si>
    <t>Stage 3b, Hotspot 1</t>
  </si>
  <si>
    <t>Stage 3b, Hotspot 2</t>
  </si>
  <si>
    <t>Stage 3b, Hotspot 3</t>
  </si>
  <si>
    <t>Total Stage 1a, 1b, 2 &amp; 3a</t>
  </si>
  <si>
    <t>Mens Team Classification 3/7/14</t>
  </si>
  <si>
    <t>Men GC 3/7/14</t>
  </si>
  <si>
    <t>Penalties</t>
  </si>
  <si>
    <t>Men Points Jersey Stage 3b - 3/7/14</t>
  </si>
  <si>
    <t>Men KOM Jersey Stage 3b - 3/7/14</t>
  </si>
  <si>
    <t>Finish Stage 3b with Bonuses</t>
  </si>
  <si>
    <t>Finish 3b With Penalties</t>
  </si>
  <si>
    <t>Total Stage 3b</t>
  </si>
  <si>
    <t>Total Stage 1a, 1b, 2, 3a &amp; 3b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</si>
</sst>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444444"/>
      <name val="Segoe UI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2" fillId="0" borderId="0" xfId="0" applyFont="1"/>
    <xf numFmtId="21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21" fontId="3" fillId="0" borderId="0" xfId="0" applyNumberFormat="1" applyFont="1"/>
    <xf numFmtId="0" fontId="3" fillId="0" borderId="10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21" fontId="3" fillId="0" borderId="10" xfId="0" applyNumberFormat="1" applyFont="1" applyBorder="1" applyAlignment="1">
      <alignment wrapText="1"/>
    </xf>
    <xf numFmtId="21" fontId="3" fillId="0" borderId="11" xfId="0" applyNumberFormat="1" applyFont="1" applyBorder="1" applyAlignment="1">
      <alignment wrapText="1"/>
    </xf>
    <xf numFmtId="21" fontId="3" fillId="0" borderId="12" xfId="0" applyNumberFormat="1" applyFont="1" applyBorder="1" applyAlignment="1">
      <alignment wrapText="1"/>
    </xf>
    <xf numFmtId="21" fontId="3" fillId="0" borderId="27" xfId="0" applyNumberFormat="1" applyFont="1" applyBorder="1" applyAlignment="1">
      <alignment wrapText="1"/>
    </xf>
    <xf numFmtId="21" fontId="3" fillId="0" borderId="6" xfId="0" applyNumberFormat="1" applyFont="1" applyBorder="1" applyAlignment="1">
      <alignment wrapText="1"/>
    </xf>
    <xf numFmtId="21" fontId="3" fillId="0" borderId="37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3" xfId="0" applyFont="1" applyBorder="1"/>
    <xf numFmtId="0" fontId="3" fillId="0" borderId="14" xfId="0" applyFont="1" applyFill="1" applyBorder="1"/>
    <xf numFmtId="0" fontId="3" fillId="0" borderId="15" xfId="0" applyFont="1" applyBorder="1"/>
    <xf numFmtId="21" fontId="3" fillId="0" borderId="13" xfId="0" applyNumberFormat="1" applyFont="1" applyBorder="1"/>
    <xf numFmtId="21" fontId="3" fillId="0" borderId="14" xfId="0" applyNumberFormat="1" applyFont="1" applyBorder="1"/>
    <xf numFmtId="21" fontId="3" fillId="0" borderId="14" xfId="0" quotePrefix="1" applyNumberFormat="1" applyFont="1" applyBorder="1"/>
    <xf numFmtId="21" fontId="3" fillId="0" borderId="15" xfId="0" applyNumberFormat="1" applyFont="1" applyBorder="1"/>
    <xf numFmtId="21" fontId="3" fillId="0" borderId="24" xfId="0" applyNumberFormat="1" applyFont="1" applyBorder="1"/>
    <xf numFmtId="21" fontId="3" fillId="0" borderId="34" xfId="0" applyNumberFormat="1" applyFont="1" applyBorder="1"/>
    <xf numFmtId="21" fontId="3" fillId="0" borderId="28" xfId="0" applyNumberFormat="1" applyFont="1" applyBorder="1"/>
    <xf numFmtId="0" fontId="3" fillId="0" borderId="16" xfId="0" applyFont="1" applyBorder="1"/>
    <xf numFmtId="0" fontId="3" fillId="0" borderId="1" xfId="0" applyFont="1" applyFill="1" applyBorder="1"/>
    <xf numFmtId="0" fontId="3" fillId="0" borderId="17" xfId="0" applyFont="1" applyBorder="1"/>
    <xf numFmtId="21" fontId="3" fillId="0" borderId="16" xfId="0" applyNumberFormat="1" applyFont="1" applyBorder="1"/>
    <xf numFmtId="21" fontId="3" fillId="0" borderId="1" xfId="0" applyNumberFormat="1" applyFont="1" applyBorder="1"/>
    <xf numFmtId="21" fontId="3" fillId="0" borderId="1" xfId="0" quotePrefix="1" applyNumberFormat="1" applyFont="1" applyBorder="1"/>
    <xf numFmtId="21" fontId="3" fillId="0" borderId="17" xfId="0" applyNumberFormat="1" applyFont="1" applyBorder="1"/>
    <xf numFmtId="21" fontId="3" fillId="0" borderId="25" xfId="0" applyNumberFormat="1" applyFont="1" applyBorder="1"/>
    <xf numFmtId="21" fontId="5" fillId="0" borderId="16" xfId="0" applyNumberFormat="1" applyFont="1" applyBorder="1"/>
    <xf numFmtId="0" fontId="3" fillId="0" borderId="18" xfId="0" applyFont="1" applyBorder="1"/>
    <xf numFmtId="0" fontId="3" fillId="0" borderId="19" xfId="0" applyFont="1" applyFill="1" applyBorder="1"/>
    <xf numFmtId="0" fontId="3" fillId="0" borderId="20" xfId="0" applyFont="1" applyBorder="1"/>
    <xf numFmtId="21" fontId="3" fillId="0" borderId="18" xfId="0" applyNumberFormat="1" applyFont="1" applyBorder="1"/>
    <xf numFmtId="21" fontId="3" fillId="0" borderId="19" xfId="0" applyNumberFormat="1" applyFont="1" applyBorder="1"/>
    <xf numFmtId="21" fontId="3" fillId="0" borderId="19" xfId="0" quotePrefix="1" applyNumberFormat="1" applyFont="1" applyBorder="1"/>
    <xf numFmtId="21" fontId="3" fillId="0" borderId="20" xfId="0" applyNumberFormat="1" applyFont="1" applyBorder="1"/>
    <xf numFmtId="21" fontId="3" fillId="0" borderId="21" xfId="0" applyNumberFormat="1" applyFont="1" applyBorder="1"/>
    <xf numFmtId="0" fontId="0" fillId="0" borderId="0" xfId="0" applyFont="1"/>
    <xf numFmtId="1" fontId="0" fillId="0" borderId="10" xfId="0" applyNumberFormat="1" applyFont="1" applyBorder="1" applyAlignment="1">
      <alignment wrapText="1"/>
    </xf>
    <xf numFmtId="1" fontId="0" fillId="0" borderId="11" xfId="0" applyNumberFormat="1" applyFont="1" applyBorder="1" applyAlignment="1">
      <alignment wrapText="1"/>
    </xf>
    <xf numFmtId="1" fontId="0" fillId="0" borderId="12" xfId="0" applyNumberFormat="1" applyFont="1" applyBorder="1" applyAlignment="1">
      <alignment wrapText="1"/>
    </xf>
    <xf numFmtId="0" fontId="0" fillId="0" borderId="16" xfId="0" applyFont="1" applyBorder="1"/>
    <xf numFmtId="0" fontId="0" fillId="0" borderId="1" xfId="0" applyFont="1" applyBorder="1"/>
    <xf numFmtId="1" fontId="0" fillId="0" borderId="16" xfId="0" applyNumberFormat="1" applyFont="1" applyBorder="1"/>
    <xf numFmtId="1" fontId="0" fillId="0" borderId="30" xfId="0" applyNumberFormat="1" applyFont="1" applyBorder="1"/>
    <xf numFmtId="1" fontId="0" fillId="0" borderId="1" xfId="0" applyNumberFormat="1" applyFont="1" applyBorder="1"/>
    <xf numFmtId="1" fontId="0" fillId="0" borderId="17" xfId="0" applyNumberFormat="1" applyFont="1" applyBorder="1"/>
    <xf numFmtId="0" fontId="0" fillId="0" borderId="13" xfId="0" applyFont="1" applyBorder="1"/>
    <xf numFmtId="0" fontId="0" fillId="0" borderId="14" xfId="0" applyFont="1" applyBorder="1"/>
    <xf numFmtId="1" fontId="0" fillId="0" borderId="13" xfId="0" applyNumberFormat="1" applyFont="1" applyBorder="1"/>
    <xf numFmtId="1" fontId="0" fillId="0" borderId="32" xfId="0" applyNumberFormat="1" applyFont="1" applyBorder="1"/>
    <xf numFmtId="1" fontId="0" fillId="0" borderId="14" xfId="0" applyNumberFormat="1" applyFont="1" applyBorder="1"/>
    <xf numFmtId="1" fontId="0" fillId="0" borderId="15" xfId="0" applyNumberFormat="1" applyFont="1" applyBorder="1"/>
    <xf numFmtId="0" fontId="0" fillId="0" borderId="1" xfId="0" applyFont="1" applyFill="1" applyBorder="1"/>
    <xf numFmtId="0" fontId="0" fillId="0" borderId="17" xfId="0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21" fontId="3" fillId="0" borderId="30" xfId="0" applyNumberFormat="1" applyFont="1" applyBorder="1"/>
    <xf numFmtId="21" fontId="3" fillId="0" borderId="31" xfId="0" applyNumberFormat="1" applyFont="1" applyBorder="1"/>
    <xf numFmtId="21" fontId="3" fillId="0" borderId="55" xfId="0" applyNumberFormat="1" applyFont="1" applyBorder="1" applyAlignment="1">
      <alignment wrapText="1"/>
    </xf>
    <xf numFmtId="21" fontId="3" fillId="0" borderId="32" xfId="0" applyNumberFormat="1" applyFont="1" applyBorder="1"/>
    <xf numFmtId="21" fontId="3" fillId="0" borderId="56" xfId="0" applyNumberFormat="1" applyFont="1" applyBorder="1" applyAlignment="1">
      <alignment wrapText="1"/>
    </xf>
    <xf numFmtId="21" fontId="3" fillId="0" borderId="49" xfId="0" applyNumberFormat="1" applyFont="1" applyBorder="1"/>
    <xf numFmtId="21" fontId="4" fillId="0" borderId="45" xfId="0" applyNumberFormat="1" applyFon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21" fontId="4" fillId="0" borderId="4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8" xfId="0" applyFont="1" applyBorder="1"/>
    <xf numFmtId="0" fontId="7" fillId="0" borderId="9" xfId="0" applyFont="1" applyBorder="1"/>
    <xf numFmtId="0" fontId="7" fillId="0" borderId="22" xfId="0" applyFont="1" applyBorder="1"/>
    <xf numFmtId="0" fontId="7" fillId="0" borderId="2" xfId="0" applyFont="1" applyBorder="1"/>
    <xf numFmtId="0" fontId="7" fillId="0" borderId="23" xfId="0" applyFont="1" applyBorder="1"/>
    <xf numFmtId="1" fontId="7" fillId="0" borderId="22" xfId="0" applyNumberFormat="1" applyFont="1" applyBorder="1"/>
    <xf numFmtId="1" fontId="7" fillId="0" borderId="29" xfId="0" applyNumberFormat="1" applyFont="1" applyBorder="1"/>
    <xf numFmtId="1" fontId="7" fillId="0" borderId="2" xfId="0" applyNumberFormat="1" applyFont="1" applyBorder="1"/>
    <xf numFmtId="1" fontId="7" fillId="0" borderId="43" xfId="0" applyNumberFormat="1" applyFont="1" applyBorder="1"/>
    <xf numFmtId="0" fontId="7" fillId="0" borderId="28" xfId="0" applyFont="1" applyBorder="1"/>
    <xf numFmtId="1" fontId="7" fillId="0" borderId="28" xfId="0" applyNumberFormat="1" applyFont="1" applyBorder="1"/>
    <xf numFmtId="0" fontId="7" fillId="0" borderId="16" xfId="0" applyFont="1" applyBorder="1"/>
    <xf numFmtId="0" fontId="7" fillId="0" borderId="1" xfId="0" applyFont="1" applyBorder="1"/>
    <xf numFmtId="1" fontId="7" fillId="0" borderId="16" xfId="0" applyNumberFormat="1" applyFont="1" applyBorder="1"/>
    <xf numFmtId="1" fontId="7" fillId="0" borderId="30" xfId="0" applyNumberFormat="1" applyFont="1" applyBorder="1"/>
    <xf numFmtId="1" fontId="7" fillId="0" borderId="1" xfId="0" applyNumberFormat="1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1" xfId="0" applyFont="1" applyFill="1" applyBorder="1"/>
    <xf numFmtId="0" fontId="7" fillId="0" borderId="18" xfId="0" applyFont="1" applyBorder="1"/>
    <xf numFmtId="0" fontId="7" fillId="0" borderId="19" xfId="0" applyFont="1" applyBorder="1"/>
    <xf numFmtId="1" fontId="7" fillId="0" borderId="18" xfId="0" applyNumberFormat="1" applyFont="1" applyBorder="1"/>
    <xf numFmtId="1" fontId="7" fillId="0" borderId="31" xfId="0" applyNumberFormat="1" applyFont="1" applyBorder="1"/>
    <xf numFmtId="1" fontId="7" fillId="0" borderId="53" xfId="0" applyNumberFormat="1" applyFont="1" applyBorder="1"/>
    <xf numFmtId="1" fontId="7" fillId="0" borderId="19" xfId="0" applyNumberFormat="1" applyFont="1" applyBorder="1"/>
    <xf numFmtId="1" fontId="7" fillId="0" borderId="54" xfId="0" applyNumberFormat="1" applyFont="1" applyBorder="1"/>
    <xf numFmtId="0" fontId="7" fillId="0" borderId="21" xfId="0" applyFont="1" applyBorder="1"/>
    <xf numFmtId="1" fontId="7" fillId="0" borderId="51" xfId="0" applyNumberFormat="1" applyFont="1" applyBorder="1"/>
    <xf numFmtId="0" fontId="7" fillId="0" borderId="9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 wrapText="1"/>
    </xf>
    <xf numFmtId="1" fontId="7" fillId="0" borderId="42" xfId="0" applyNumberFormat="1" applyFont="1" applyFill="1" applyBorder="1" applyAlignment="1">
      <alignment horizontal="center" wrapText="1"/>
    </xf>
    <xf numFmtId="1" fontId="7" fillId="0" borderId="37" xfId="0" applyNumberFormat="1" applyFont="1" applyBorder="1" applyAlignment="1">
      <alignment horizontal="center" wrapText="1"/>
    </xf>
    <xf numFmtId="1" fontId="7" fillId="0" borderId="37" xfId="0" applyNumberFormat="1" applyFont="1" applyFill="1" applyBorder="1" applyAlignment="1">
      <alignment horizontal="center" wrapText="1"/>
    </xf>
    <xf numFmtId="0" fontId="8" fillId="2" borderId="16" xfId="0" applyFont="1" applyFill="1" applyBorder="1"/>
    <xf numFmtId="0" fontId="8" fillId="2" borderId="1" xfId="0" applyFont="1" applyFill="1" applyBorder="1"/>
    <xf numFmtId="1" fontId="8" fillId="2" borderId="16" xfId="0" applyNumberFormat="1" applyFont="1" applyFill="1" applyBorder="1"/>
    <xf numFmtId="1" fontId="8" fillId="2" borderId="30" xfId="0" applyNumberFormat="1" applyFont="1" applyFill="1" applyBorder="1"/>
    <xf numFmtId="1" fontId="8" fillId="2" borderId="29" xfId="0" applyNumberFormat="1" applyFont="1" applyFill="1" applyBorder="1"/>
    <xf numFmtId="1" fontId="8" fillId="2" borderId="1" xfId="0" applyNumberFormat="1" applyFont="1" applyFill="1" applyBorder="1"/>
    <xf numFmtId="1" fontId="8" fillId="2" borderId="43" xfId="0" applyNumberFormat="1" applyFont="1" applyFill="1" applyBorder="1"/>
    <xf numFmtId="0" fontId="8" fillId="2" borderId="25" xfId="0" applyFont="1" applyFill="1" applyBorder="1"/>
    <xf numFmtId="1" fontId="8" fillId="2" borderId="28" xfId="0" applyNumberFormat="1" applyFont="1" applyFill="1" applyBorder="1"/>
    <xf numFmtId="0" fontId="7" fillId="2" borderId="16" xfId="0" applyFont="1" applyFill="1" applyBorder="1"/>
    <xf numFmtId="0" fontId="7" fillId="2" borderId="1" xfId="0" applyFont="1" applyFill="1" applyBorder="1"/>
    <xf numFmtId="0" fontId="7" fillId="2" borderId="17" xfId="0" applyFont="1" applyFill="1" applyBorder="1"/>
    <xf numFmtId="1" fontId="7" fillId="2" borderId="16" xfId="0" applyNumberFormat="1" applyFont="1" applyFill="1" applyBorder="1"/>
    <xf numFmtId="1" fontId="7" fillId="2" borderId="30" xfId="0" applyNumberFormat="1" applyFont="1" applyFill="1" applyBorder="1"/>
    <xf numFmtId="1" fontId="7" fillId="2" borderId="29" xfId="0" applyNumberFormat="1" applyFont="1" applyFill="1" applyBorder="1"/>
    <xf numFmtId="1" fontId="7" fillId="2" borderId="1" xfId="0" applyNumberFormat="1" applyFont="1" applyFill="1" applyBorder="1"/>
    <xf numFmtId="1" fontId="7" fillId="2" borderId="43" xfId="0" applyNumberFormat="1" applyFont="1" applyFill="1" applyBorder="1"/>
    <xf numFmtId="0" fontId="7" fillId="2" borderId="25" xfId="0" applyFont="1" applyFill="1" applyBorder="1"/>
    <xf numFmtId="1" fontId="7" fillId="2" borderId="28" xfId="0" applyNumberFormat="1" applyFont="1" applyFill="1" applyBorder="1"/>
    <xf numFmtId="21" fontId="7" fillId="0" borderId="0" xfId="0" applyNumberFormat="1" applyFont="1"/>
    <xf numFmtId="0" fontId="7" fillId="0" borderId="27" xfId="0" applyFont="1" applyBorder="1" applyAlignment="1">
      <alignment wrapText="1"/>
    </xf>
    <xf numFmtId="0" fontId="7" fillId="0" borderId="55" xfId="0" applyFont="1" applyBorder="1" applyAlignment="1">
      <alignment wrapText="1"/>
    </xf>
    <xf numFmtId="21" fontId="7" fillId="0" borderId="52" xfId="0" applyNumberFormat="1" applyFont="1" applyBorder="1" applyAlignment="1">
      <alignment wrapText="1"/>
    </xf>
    <xf numFmtId="21" fontId="7" fillId="0" borderId="27" xfId="0" applyNumberFormat="1" applyFont="1" applyBorder="1" applyAlignment="1">
      <alignment wrapText="1"/>
    </xf>
    <xf numFmtId="21" fontId="7" fillId="0" borderId="56" xfId="0" applyNumberFormat="1" applyFont="1" applyBorder="1" applyAlignment="1">
      <alignment wrapText="1"/>
    </xf>
    <xf numFmtId="0" fontId="7" fillId="0" borderId="6" xfId="0" applyFont="1" applyBorder="1" applyAlignment="1">
      <alignment wrapText="1"/>
    </xf>
    <xf numFmtId="21" fontId="7" fillId="0" borderId="6" xfId="0" applyNumberFormat="1" applyFont="1" applyBorder="1" applyAlignment="1">
      <alignment wrapText="1"/>
    </xf>
    <xf numFmtId="21" fontId="7" fillId="0" borderId="7" xfId="0" applyNumberFormat="1" applyFont="1" applyBorder="1" applyAlignment="1">
      <alignment wrapText="1"/>
    </xf>
    <xf numFmtId="0" fontId="7" fillId="0" borderId="24" xfId="0" applyFont="1" applyBorder="1" applyAlignment="1">
      <alignment horizontal="center"/>
    </xf>
    <xf numFmtId="0" fontId="7" fillId="0" borderId="32" xfId="0" applyFont="1" applyFill="1" applyBorder="1"/>
    <xf numFmtId="21" fontId="7" fillId="0" borderId="26" xfId="0" applyNumberFormat="1" applyFont="1" applyBorder="1"/>
    <xf numFmtId="21" fontId="7" fillId="0" borderId="24" xfId="0" applyNumberFormat="1" applyFont="1" applyBorder="1"/>
    <xf numFmtId="21" fontId="7" fillId="0" borderId="49" xfId="0" applyNumberFormat="1" applyFont="1" applyBorder="1"/>
    <xf numFmtId="0" fontId="7" fillId="0" borderId="34" xfId="0" applyFont="1" applyBorder="1"/>
    <xf numFmtId="21" fontId="7" fillId="0" borderId="34" xfId="0" applyNumberFormat="1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30" xfId="0" applyFont="1" applyFill="1" applyBorder="1"/>
    <xf numFmtId="21" fontId="7" fillId="0" borderId="38" xfId="0" applyNumberFormat="1" applyFont="1" applyBorder="1"/>
    <xf numFmtId="21" fontId="7" fillId="0" borderId="25" xfId="0" applyNumberFormat="1" applyFont="1" applyBorder="1"/>
    <xf numFmtId="21" fontId="7" fillId="0" borderId="48" xfId="0" applyNumberFormat="1" applyFont="1" applyBorder="1"/>
    <xf numFmtId="0" fontId="7" fillId="0" borderId="35" xfId="0" applyFont="1" applyBorder="1"/>
    <xf numFmtId="21" fontId="7" fillId="0" borderId="35" xfId="0" applyNumberFormat="1" applyFont="1" applyBorder="1"/>
    <xf numFmtId="0" fontId="7" fillId="0" borderId="21" xfId="0" applyFont="1" applyBorder="1" applyAlignment="1">
      <alignment horizontal="center"/>
    </xf>
    <xf numFmtId="0" fontId="7" fillId="0" borderId="31" xfId="0" applyFont="1" applyFill="1" applyBorder="1"/>
    <xf numFmtId="21" fontId="7" fillId="0" borderId="39" xfId="0" applyNumberFormat="1" applyFont="1" applyBorder="1"/>
    <xf numFmtId="21" fontId="7" fillId="0" borderId="21" xfId="0" applyNumberFormat="1" applyFont="1" applyBorder="1"/>
    <xf numFmtId="21" fontId="7" fillId="0" borderId="50" xfId="0" applyNumberFormat="1" applyFont="1" applyBorder="1"/>
    <xf numFmtId="21" fontId="7" fillId="0" borderId="36" xfId="0" applyNumberFormat="1" applyFont="1" applyBorder="1"/>
    <xf numFmtId="0" fontId="7" fillId="0" borderId="32" xfId="0" applyFont="1" applyBorder="1"/>
    <xf numFmtId="0" fontId="7" fillId="0" borderId="30" xfId="0" applyFont="1" applyBorder="1"/>
    <xf numFmtId="0" fontId="7" fillId="0" borderId="31" xfId="0" applyFont="1" applyBorder="1"/>
    <xf numFmtId="21" fontId="7" fillId="0" borderId="28" xfId="0" applyNumberFormat="1" applyFont="1" applyBorder="1"/>
    <xf numFmtId="21" fontId="7" fillId="0" borderId="57" xfId="0" applyNumberFormat="1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Fill="1" applyBorder="1"/>
    <xf numFmtId="21" fontId="7" fillId="0" borderId="43" xfId="0" applyNumberFormat="1" applyFont="1" applyBorder="1"/>
    <xf numFmtId="21" fontId="7" fillId="0" borderId="47" xfId="0" applyNumberFormat="1" applyFont="1" applyBorder="1"/>
    <xf numFmtId="0" fontId="7" fillId="0" borderId="40" xfId="0" applyFont="1" applyBorder="1"/>
    <xf numFmtId="21" fontId="7" fillId="0" borderId="40" xfId="0" applyNumberFormat="1" applyFont="1" applyBorder="1"/>
    <xf numFmtId="0" fontId="7" fillId="2" borderId="24" xfId="0" applyFont="1" applyFill="1" applyBorder="1" applyAlignment="1">
      <alignment horizontal="center"/>
    </xf>
    <xf numFmtId="0" fontId="7" fillId="2" borderId="32" xfId="0" applyFont="1" applyFill="1" applyBorder="1"/>
    <xf numFmtId="21" fontId="7" fillId="2" borderId="26" xfId="0" applyNumberFormat="1" applyFont="1" applyFill="1" applyBorder="1"/>
    <xf numFmtId="21" fontId="7" fillId="2" borderId="24" xfId="0" applyNumberFormat="1" applyFont="1" applyFill="1" applyBorder="1"/>
    <xf numFmtId="21" fontId="7" fillId="2" borderId="49" xfId="0" applyNumberFormat="1" applyFont="1" applyFill="1" applyBorder="1"/>
    <xf numFmtId="0" fontId="7" fillId="2" borderId="34" xfId="0" applyFont="1" applyFill="1" applyBorder="1"/>
    <xf numFmtId="21" fontId="7" fillId="2" borderId="34" xfId="0" applyNumberFormat="1" applyFont="1" applyFill="1" applyBorder="1"/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30" xfId="0" applyFont="1" applyFill="1" applyBorder="1"/>
    <xf numFmtId="21" fontId="7" fillId="2" borderId="38" xfId="0" applyNumberFormat="1" applyFont="1" applyFill="1" applyBorder="1"/>
    <xf numFmtId="21" fontId="7" fillId="2" borderId="25" xfId="0" applyNumberFormat="1" applyFont="1" applyFill="1" applyBorder="1"/>
    <xf numFmtId="21" fontId="7" fillId="2" borderId="48" xfId="0" applyNumberFormat="1" applyFont="1" applyFill="1" applyBorder="1"/>
    <xf numFmtId="0" fontId="7" fillId="2" borderId="35" xfId="0" applyFont="1" applyFill="1" applyBorder="1"/>
    <xf numFmtId="21" fontId="7" fillId="2" borderId="35" xfId="0" applyNumberFormat="1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31" xfId="0" applyFont="1" applyFill="1" applyBorder="1"/>
    <xf numFmtId="21" fontId="7" fillId="2" borderId="39" xfId="0" applyNumberFormat="1" applyFont="1" applyFill="1" applyBorder="1"/>
    <xf numFmtId="21" fontId="7" fillId="2" borderId="21" xfId="0" applyNumberFormat="1" applyFont="1" applyFill="1" applyBorder="1"/>
    <xf numFmtId="21" fontId="7" fillId="2" borderId="50" xfId="0" applyNumberFormat="1" applyFont="1" applyFill="1" applyBorder="1"/>
    <xf numFmtId="21" fontId="7" fillId="2" borderId="3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"/>
  <sheetViews>
    <sheetView topLeftCell="A15" zoomScale="85" zoomScaleNormal="85" workbookViewId="0">
      <selection activeCell="A35" sqref="A35:XFD46"/>
    </sheetView>
  </sheetViews>
  <sheetFormatPr defaultRowHeight="11.25"/>
  <cols>
    <col min="1" max="1" width="7" style="6" bestFit="1" customWidth="1"/>
    <col min="2" max="2" width="23.140625" style="7" bestFit="1" customWidth="1"/>
    <col min="3" max="3" width="7" style="6" bestFit="1" customWidth="1"/>
    <col min="4" max="4" width="7.85546875" style="8" customWidth="1"/>
    <col min="5" max="5" width="8.140625" style="8" customWidth="1"/>
    <col min="6" max="6" width="7.85546875" style="8" customWidth="1"/>
    <col min="7" max="7" width="8.7109375" style="8" customWidth="1"/>
    <col min="8" max="8" width="7" style="8" customWidth="1"/>
    <col min="9" max="9" width="7.28515625" style="8" customWidth="1"/>
    <col min="10" max="10" width="7.140625" style="8" customWidth="1"/>
    <col min="11" max="11" width="7" style="8" customWidth="1"/>
    <col min="12" max="12" width="8.42578125" style="8" customWidth="1"/>
    <col min="13" max="15" width="7" style="8" customWidth="1"/>
    <col min="16" max="16" width="8.42578125" style="8" customWidth="1"/>
    <col min="17" max="17" width="7" style="8" customWidth="1"/>
    <col min="18" max="18" width="7.5703125" style="8" customWidth="1"/>
    <col min="19" max="20" width="9.140625" style="8" customWidth="1"/>
    <col min="21" max="21" width="8.85546875" style="8" customWidth="1"/>
    <col min="22" max="22" width="9.140625" style="8" customWidth="1"/>
    <col min="23" max="23" width="8" style="8" customWidth="1"/>
    <col min="24" max="24" width="7.85546875" style="8" customWidth="1"/>
    <col min="25" max="26" width="6.85546875" style="8" customWidth="1"/>
    <col min="27" max="29" width="9.140625" style="8" customWidth="1"/>
    <col min="30" max="30" width="7.7109375" style="8" customWidth="1"/>
    <col min="31" max="31" width="9.28515625" style="8" bestFit="1" customWidth="1"/>
    <col min="32" max="16384" width="9.140625" style="6"/>
  </cols>
  <sheetData>
    <row r="1" spans="1:31" ht="12" thickBot="1">
      <c r="A1" s="75" t="s">
        <v>97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7"/>
    </row>
    <row r="2" spans="1:31" ht="12" thickBot="1">
      <c r="D2" s="72" t="s">
        <v>3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</row>
    <row r="3" spans="1:31" s="18" customFormat="1" ht="45.75" thickBot="1">
      <c r="A3" s="9" t="s">
        <v>31</v>
      </c>
      <c r="B3" s="10" t="s">
        <v>1</v>
      </c>
      <c r="C3" s="11" t="s">
        <v>2</v>
      </c>
      <c r="D3" s="12" t="s">
        <v>4</v>
      </c>
      <c r="E3" s="13" t="s">
        <v>7</v>
      </c>
      <c r="F3" s="13" t="s">
        <v>6</v>
      </c>
      <c r="G3" s="13" t="s">
        <v>16</v>
      </c>
      <c r="H3" s="14" t="s">
        <v>8</v>
      </c>
      <c r="I3" s="12" t="s">
        <v>18</v>
      </c>
      <c r="J3" s="13" t="s">
        <v>19</v>
      </c>
      <c r="K3" s="14" t="s">
        <v>13</v>
      </c>
      <c r="L3" s="15" t="s">
        <v>17</v>
      </c>
      <c r="M3" s="12" t="s">
        <v>9</v>
      </c>
      <c r="N3" s="13" t="s">
        <v>7</v>
      </c>
      <c r="O3" s="13" t="s">
        <v>6</v>
      </c>
      <c r="P3" s="13" t="s">
        <v>16</v>
      </c>
      <c r="Q3" s="14" t="s">
        <v>12</v>
      </c>
      <c r="R3" s="15" t="s">
        <v>20</v>
      </c>
      <c r="S3" s="12" t="s">
        <v>21</v>
      </c>
      <c r="T3" s="13" t="s">
        <v>22</v>
      </c>
      <c r="U3" s="14" t="s">
        <v>11</v>
      </c>
      <c r="V3" s="15" t="s">
        <v>23</v>
      </c>
      <c r="W3" s="12" t="s">
        <v>5</v>
      </c>
      <c r="X3" s="68" t="s">
        <v>98</v>
      </c>
      <c r="Y3" s="13" t="s">
        <v>7</v>
      </c>
      <c r="Z3" s="13" t="s">
        <v>6</v>
      </c>
      <c r="AA3" s="13" t="s">
        <v>16</v>
      </c>
      <c r="AB3" s="14" t="s">
        <v>101</v>
      </c>
      <c r="AC3" s="70" t="s">
        <v>102</v>
      </c>
      <c r="AD3" s="16" t="s">
        <v>77</v>
      </c>
      <c r="AE3" s="17" t="s">
        <v>76</v>
      </c>
    </row>
    <row r="4" spans="1:31" ht="12" thickBot="1">
      <c r="A4" s="19">
        <v>12</v>
      </c>
      <c r="B4" s="20" t="s">
        <v>41</v>
      </c>
      <c r="C4" s="21" t="s">
        <v>39</v>
      </c>
      <c r="D4" s="22">
        <v>7.6018518518518527E-2</v>
      </c>
      <c r="E4" s="23">
        <v>3.4722222222222222E-5</v>
      </c>
      <c r="F4" s="23"/>
      <c r="G4" s="24">
        <f t="shared" ref="G4:G34" si="0">E4+F4</f>
        <v>3.4722222222222222E-5</v>
      </c>
      <c r="H4" s="25">
        <f t="shared" ref="H4:H34" si="1">(D4-G4)</f>
        <v>7.5983796296296299E-2</v>
      </c>
      <c r="I4" s="22">
        <v>3.125E-2</v>
      </c>
      <c r="J4" s="23">
        <v>5.1296296296296291E-2</v>
      </c>
      <c r="K4" s="25">
        <f t="shared" ref="K4:K34" si="2">J4-I4</f>
        <v>2.0046296296296291E-2</v>
      </c>
      <c r="L4" s="26">
        <f t="shared" ref="L4:L34" si="3">H4+K4</f>
        <v>9.6030092592592597E-2</v>
      </c>
      <c r="M4" s="22">
        <v>0.15133101851851852</v>
      </c>
      <c r="N4" s="23"/>
      <c r="O4" s="23">
        <v>4.6296296296296294E-5</v>
      </c>
      <c r="P4" s="23">
        <f t="shared" ref="P4:P34" si="4">N4+O4</f>
        <v>4.6296296296296294E-5</v>
      </c>
      <c r="Q4" s="25">
        <f t="shared" ref="Q4:Q34" si="5">M4-P4</f>
        <v>0.15128472222222222</v>
      </c>
      <c r="R4" s="26">
        <f t="shared" ref="R4:R34" si="6">L4+Q4</f>
        <v>0.24731481481481482</v>
      </c>
      <c r="S4" s="22">
        <v>2.7777777777777776E-2</v>
      </c>
      <c r="T4" s="23">
        <v>3.1192129629629629E-2</v>
      </c>
      <c r="U4" s="25">
        <f t="shared" ref="U4:U34" si="7">T4-S4</f>
        <v>3.4143518518518524E-3</v>
      </c>
      <c r="V4" s="26">
        <f t="shared" ref="V4:V34" si="8">R4+U4</f>
        <v>0.25072916666666667</v>
      </c>
      <c r="W4" s="22">
        <v>3.1435185185185184E-2</v>
      </c>
      <c r="X4" s="69"/>
      <c r="Y4" s="23">
        <v>9.2592592592592588E-5</v>
      </c>
      <c r="Z4" s="23">
        <v>1.1574074074074073E-4</v>
      </c>
      <c r="AA4" s="23">
        <f t="shared" ref="AA4:AA34" si="9">Y4+Z4</f>
        <v>2.0833333333333332E-4</v>
      </c>
      <c r="AB4" s="25">
        <f t="shared" ref="AB4:AB34" si="10">W4-AA4</f>
        <v>3.1226851851851849E-2</v>
      </c>
      <c r="AC4" s="71">
        <f t="shared" ref="AC4:AC34" si="11">AB4+X4</f>
        <v>3.1226851851851849E-2</v>
      </c>
      <c r="AD4" s="27">
        <f t="shared" ref="AD4:AD34" si="12">V4+AC4</f>
        <v>0.28195601851851854</v>
      </c>
      <c r="AE4" s="28">
        <f>AD4-AD4</f>
        <v>0</v>
      </c>
    </row>
    <row r="5" spans="1:31" ht="12" thickBot="1">
      <c r="A5" s="29">
        <v>1</v>
      </c>
      <c r="B5" s="30" t="s">
        <v>32</v>
      </c>
      <c r="C5" s="31" t="s">
        <v>33</v>
      </c>
      <c r="D5" s="32">
        <v>7.6018518518518527E-2</v>
      </c>
      <c r="E5" s="33">
        <v>5.7870370370370366E-5</v>
      </c>
      <c r="F5" s="33">
        <v>4.6296296296296294E-5</v>
      </c>
      <c r="G5" s="34">
        <f t="shared" si="0"/>
        <v>1.0416666666666666E-4</v>
      </c>
      <c r="H5" s="35">
        <f t="shared" si="1"/>
        <v>7.5914351851851858E-2</v>
      </c>
      <c r="I5" s="32">
        <v>3.1944444444444449E-2</v>
      </c>
      <c r="J5" s="33">
        <v>5.275462962962963E-2</v>
      </c>
      <c r="K5" s="35">
        <f t="shared" si="2"/>
        <v>2.0810185185185182E-2</v>
      </c>
      <c r="L5" s="36">
        <f t="shared" si="3"/>
        <v>9.6724537037037039E-2</v>
      </c>
      <c r="M5" s="32">
        <v>0.15133101851851852</v>
      </c>
      <c r="N5" s="33">
        <v>2.3148148148148147E-5</v>
      </c>
      <c r="O5" s="33"/>
      <c r="P5" s="33">
        <f t="shared" si="4"/>
        <v>2.3148148148148147E-5</v>
      </c>
      <c r="Q5" s="35">
        <f t="shared" si="5"/>
        <v>0.15130787037037036</v>
      </c>
      <c r="R5" s="36">
        <f t="shared" si="6"/>
        <v>0.2480324074074074</v>
      </c>
      <c r="S5" s="32">
        <v>2.7083333333333334E-2</v>
      </c>
      <c r="T5" s="33">
        <v>3.0520833333333334E-2</v>
      </c>
      <c r="U5" s="35">
        <f t="shared" si="7"/>
        <v>3.4374999999999996E-3</v>
      </c>
      <c r="V5" s="36">
        <f t="shared" si="8"/>
        <v>0.25146990740740738</v>
      </c>
      <c r="W5" s="32">
        <v>3.1932870370370368E-2</v>
      </c>
      <c r="X5" s="66"/>
      <c r="Y5" s="33"/>
      <c r="Z5" s="33">
        <v>4.6296296296296294E-5</v>
      </c>
      <c r="AA5" s="33">
        <f t="shared" si="9"/>
        <v>4.6296296296296294E-5</v>
      </c>
      <c r="AB5" s="35">
        <f t="shared" si="10"/>
        <v>3.1886574074074074E-2</v>
      </c>
      <c r="AC5" s="71">
        <f t="shared" si="11"/>
        <v>3.1886574074074074E-2</v>
      </c>
      <c r="AD5" s="27">
        <f t="shared" si="12"/>
        <v>0.28335648148148146</v>
      </c>
      <c r="AE5" s="28">
        <f>AD5-AD4</f>
        <v>1.4004629629629228E-3</v>
      </c>
    </row>
    <row r="6" spans="1:31" ht="12" thickBot="1">
      <c r="A6" s="29">
        <v>5</v>
      </c>
      <c r="B6" s="30" t="s">
        <v>37</v>
      </c>
      <c r="C6" s="31" t="s">
        <v>33</v>
      </c>
      <c r="D6" s="32">
        <v>7.6018518518518527E-2</v>
      </c>
      <c r="E6" s="33"/>
      <c r="F6" s="33"/>
      <c r="G6" s="34">
        <f t="shared" si="0"/>
        <v>0</v>
      </c>
      <c r="H6" s="35">
        <f t="shared" si="1"/>
        <v>7.6018518518518527E-2</v>
      </c>
      <c r="I6" s="32">
        <v>2.9861111111111113E-2</v>
      </c>
      <c r="J6" s="33">
        <v>5.0856481481481482E-2</v>
      </c>
      <c r="K6" s="35">
        <f t="shared" si="2"/>
        <v>2.0995370370370369E-2</v>
      </c>
      <c r="L6" s="36">
        <f t="shared" si="3"/>
        <v>9.7013888888888899E-2</v>
      </c>
      <c r="M6" s="32">
        <v>0.15133101851851852</v>
      </c>
      <c r="N6" s="33"/>
      <c r="O6" s="33"/>
      <c r="P6" s="33">
        <f t="shared" si="4"/>
        <v>0</v>
      </c>
      <c r="Q6" s="35">
        <f t="shared" si="5"/>
        <v>0.15133101851851852</v>
      </c>
      <c r="R6" s="36">
        <f t="shared" si="6"/>
        <v>0.24834490740740742</v>
      </c>
      <c r="S6" s="32">
        <v>2.4999999999999998E-2</v>
      </c>
      <c r="T6" s="33">
        <v>2.8761574074074075E-2</v>
      </c>
      <c r="U6" s="35">
        <f t="shared" si="7"/>
        <v>3.7615740740740769E-3</v>
      </c>
      <c r="V6" s="36">
        <f t="shared" si="8"/>
        <v>0.25210648148148151</v>
      </c>
      <c r="W6" s="32">
        <v>3.1435185185185184E-2</v>
      </c>
      <c r="X6" s="66"/>
      <c r="Y6" s="33">
        <v>8.1018518518518516E-5</v>
      </c>
      <c r="Z6" s="33">
        <v>6.9444444444444444E-5</v>
      </c>
      <c r="AA6" s="33">
        <f t="shared" si="9"/>
        <v>1.5046296296296297E-4</v>
      </c>
      <c r="AB6" s="35">
        <f t="shared" si="10"/>
        <v>3.1284722222222221E-2</v>
      </c>
      <c r="AC6" s="71">
        <f t="shared" si="11"/>
        <v>3.1284722222222221E-2</v>
      </c>
      <c r="AD6" s="27">
        <f t="shared" si="12"/>
        <v>0.28339120370370374</v>
      </c>
      <c r="AE6" s="28">
        <f>AD6-AD4</f>
        <v>1.435185185185206E-3</v>
      </c>
    </row>
    <row r="7" spans="1:31" ht="12" thickBot="1">
      <c r="A7" s="29">
        <v>3</v>
      </c>
      <c r="B7" s="30" t="s">
        <v>35</v>
      </c>
      <c r="C7" s="31" t="s">
        <v>33</v>
      </c>
      <c r="D7" s="32">
        <v>7.6018518518518527E-2</v>
      </c>
      <c r="E7" s="33"/>
      <c r="F7" s="33"/>
      <c r="G7" s="34">
        <f t="shared" si="0"/>
        <v>0</v>
      </c>
      <c r="H7" s="35">
        <f t="shared" si="1"/>
        <v>7.6018518518518527E-2</v>
      </c>
      <c r="I7" s="32">
        <v>3.0555555555555555E-2</v>
      </c>
      <c r="J7" s="33">
        <v>5.1319444444444445E-2</v>
      </c>
      <c r="K7" s="35">
        <f t="shared" si="2"/>
        <v>2.0763888888888891E-2</v>
      </c>
      <c r="L7" s="36">
        <f t="shared" si="3"/>
        <v>9.6782407407407414E-2</v>
      </c>
      <c r="M7" s="32">
        <v>0.15133101851851852</v>
      </c>
      <c r="N7" s="33"/>
      <c r="O7" s="33"/>
      <c r="P7" s="33">
        <f t="shared" si="4"/>
        <v>0</v>
      </c>
      <c r="Q7" s="35">
        <f t="shared" si="5"/>
        <v>0.15133101851851852</v>
      </c>
      <c r="R7" s="36">
        <f t="shared" si="6"/>
        <v>0.24811342592592595</v>
      </c>
      <c r="S7" s="32">
        <v>2.5694444444444447E-2</v>
      </c>
      <c r="T7" s="33">
        <v>2.9340277777777781E-2</v>
      </c>
      <c r="U7" s="35">
        <f t="shared" si="7"/>
        <v>3.6458333333333343E-3</v>
      </c>
      <c r="V7" s="36">
        <f t="shared" si="8"/>
        <v>0.25175925925925929</v>
      </c>
      <c r="W7" s="32">
        <v>3.2025462962962964E-2</v>
      </c>
      <c r="X7" s="66"/>
      <c r="Y7" s="33"/>
      <c r="Z7" s="33"/>
      <c r="AA7" s="33">
        <f t="shared" si="9"/>
        <v>0</v>
      </c>
      <c r="AB7" s="35">
        <f t="shared" si="10"/>
        <v>3.2025462962962964E-2</v>
      </c>
      <c r="AC7" s="71">
        <f t="shared" si="11"/>
        <v>3.2025462962962964E-2</v>
      </c>
      <c r="AD7" s="27">
        <f t="shared" si="12"/>
        <v>0.28378472222222229</v>
      </c>
      <c r="AE7" s="28">
        <f>AD7-AD4</f>
        <v>1.828703703703749E-3</v>
      </c>
    </row>
    <row r="8" spans="1:31" ht="12" thickBot="1">
      <c r="A8" s="29">
        <v>25</v>
      </c>
      <c r="B8" s="30" t="s">
        <v>56</v>
      </c>
      <c r="C8" s="31" t="s">
        <v>51</v>
      </c>
      <c r="D8" s="32">
        <v>7.6018518518518527E-2</v>
      </c>
      <c r="E8" s="33"/>
      <c r="F8" s="33"/>
      <c r="G8" s="34">
        <f t="shared" si="0"/>
        <v>0</v>
      </c>
      <c r="H8" s="35">
        <f t="shared" si="1"/>
        <v>7.6018518518518527E-2</v>
      </c>
      <c r="I8" s="32">
        <v>2.4999999999999998E-2</v>
      </c>
      <c r="J8" s="33">
        <v>4.6041666666666668E-2</v>
      </c>
      <c r="K8" s="35">
        <f t="shared" si="2"/>
        <v>2.104166666666667E-2</v>
      </c>
      <c r="L8" s="36">
        <f t="shared" si="3"/>
        <v>9.7060185185185194E-2</v>
      </c>
      <c r="M8" s="32">
        <v>0.15133101851851852</v>
      </c>
      <c r="N8" s="33"/>
      <c r="O8" s="33"/>
      <c r="P8" s="33">
        <f t="shared" si="4"/>
        <v>0</v>
      </c>
      <c r="Q8" s="35">
        <f t="shared" si="5"/>
        <v>0.15133101851851852</v>
      </c>
      <c r="R8" s="36">
        <f t="shared" si="6"/>
        <v>0.24839120370370371</v>
      </c>
      <c r="S8" s="32">
        <v>2.4305555555555556E-2</v>
      </c>
      <c r="T8" s="33">
        <v>2.8229166666666666E-2</v>
      </c>
      <c r="U8" s="35">
        <f t="shared" si="7"/>
        <v>3.9236111111111104E-3</v>
      </c>
      <c r="V8" s="36">
        <f t="shared" si="8"/>
        <v>0.25231481481481483</v>
      </c>
      <c r="W8" s="32">
        <v>3.1932870370370368E-2</v>
      </c>
      <c r="X8" s="66"/>
      <c r="Y8" s="33">
        <v>1.1574074074074073E-5</v>
      </c>
      <c r="Z8" s="33"/>
      <c r="AA8" s="33">
        <f t="shared" si="9"/>
        <v>1.1574074074074073E-5</v>
      </c>
      <c r="AB8" s="35">
        <f t="shared" si="10"/>
        <v>3.1921296296296295E-2</v>
      </c>
      <c r="AC8" s="71">
        <f t="shared" si="11"/>
        <v>3.1921296296296295E-2</v>
      </c>
      <c r="AD8" s="27">
        <f t="shared" si="12"/>
        <v>0.28423611111111113</v>
      </c>
      <c r="AE8" s="28">
        <f>AD8-AD4</f>
        <v>2.2800925925925974E-3</v>
      </c>
    </row>
    <row r="9" spans="1:31" ht="12" thickBot="1">
      <c r="A9" s="29">
        <v>51</v>
      </c>
      <c r="B9" s="30" t="s">
        <v>49</v>
      </c>
      <c r="C9" s="31" t="s">
        <v>48</v>
      </c>
      <c r="D9" s="32">
        <v>7.6018518518518527E-2</v>
      </c>
      <c r="E9" s="33"/>
      <c r="F9" s="33"/>
      <c r="G9" s="34">
        <f t="shared" si="0"/>
        <v>0</v>
      </c>
      <c r="H9" s="35">
        <f t="shared" si="1"/>
        <v>7.6018518518518527E-2</v>
      </c>
      <c r="I9" s="32">
        <v>2.5694444444444447E-2</v>
      </c>
      <c r="J9" s="33">
        <v>4.7199074074074067E-2</v>
      </c>
      <c r="K9" s="35">
        <f t="shared" si="2"/>
        <v>2.150462962962962E-2</v>
      </c>
      <c r="L9" s="36">
        <f t="shared" si="3"/>
        <v>9.752314814814815E-2</v>
      </c>
      <c r="M9" s="32">
        <v>0.15133101851851852</v>
      </c>
      <c r="N9" s="33">
        <v>6.9444444444444444E-5</v>
      </c>
      <c r="O9" s="33"/>
      <c r="P9" s="33">
        <f t="shared" si="4"/>
        <v>6.9444444444444444E-5</v>
      </c>
      <c r="Q9" s="35">
        <f t="shared" si="5"/>
        <v>0.15126157407407406</v>
      </c>
      <c r="R9" s="36">
        <f t="shared" si="6"/>
        <v>0.2487847222222222</v>
      </c>
      <c r="S9" s="32">
        <v>2.1527777777777781E-2</v>
      </c>
      <c r="T9" s="33">
        <v>2.5532407407407406E-2</v>
      </c>
      <c r="U9" s="35">
        <f t="shared" si="7"/>
        <v>4.0046296296296253E-3</v>
      </c>
      <c r="V9" s="36">
        <f t="shared" si="8"/>
        <v>0.25278935185185181</v>
      </c>
      <c r="W9" s="32">
        <v>3.1932870370370368E-2</v>
      </c>
      <c r="X9" s="66"/>
      <c r="Y9" s="33">
        <v>1.1574074074074073E-5</v>
      </c>
      <c r="Z9" s="33"/>
      <c r="AA9" s="33">
        <f t="shared" si="9"/>
        <v>1.1574074074074073E-5</v>
      </c>
      <c r="AB9" s="35">
        <f t="shared" si="10"/>
        <v>3.1921296296296295E-2</v>
      </c>
      <c r="AC9" s="71">
        <f t="shared" si="11"/>
        <v>3.1921296296296295E-2</v>
      </c>
      <c r="AD9" s="27">
        <f t="shared" si="12"/>
        <v>0.28471064814814812</v>
      </c>
      <c r="AE9" s="28">
        <f>AD9-AD4</f>
        <v>2.7546296296295791E-3</v>
      </c>
    </row>
    <row r="10" spans="1:31" ht="12" thickBot="1">
      <c r="A10" s="29">
        <v>40</v>
      </c>
      <c r="B10" s="30" t="s">
        <v>62</v>
      </c>
      <c r="C10" s="31" t="s">
        <v>63</v>
      </c>
      <c r="D10" s="32">
        <v>7.6180555555555557E-2</v>
      </c>
      <c r="E10" s="33"/>
      <c r="F10" s="33"/>
      <c r="G10" s="34">
        <f t="shared" si="0"/>
        <v>0</v>
      </c>
      <c r="H10" s="35">
        <f t="shared" si="1"/>
        <v>7.6180555555555557E-2</v>
      </c>
      <c r="I10" s="32">
        <v>1.7361111111111112E-2</v>
      </c>
      <c r="J10" s="33">
        <v>4.0115740740740737E-2</v>
      </c>
      <c r="K10" s="35">
        <f t="shared" si="2"/>
        <v>2.2754629629629625E-2</v>
      </c>
      <c r="L10" s="36">
        <f t="shared" si="3"/>
        <v>9.8935185185185182E-2</v>
      </c>
      <c r="M10" s="32">
        <v>0.15171296296296297</v>
      </c>
      <c r="N10" s="33"/>
      <c r="O10" s="33"/>
      <c r="P10" s="33">
        <f t="shared" si="4"/>
        <v>0</v>
      </c>
      <c r="Q10" s="35">
        <f t="shared" si="5"/>
        <v>0.15171296296296297</v>
      </c>
      <c r="R10" s="36">
        <f t="shared" si="6"/>
        <v>0.25064814814814818</v>
      </c>
      <c r="S10" s="32">
        <v>1.6666666666666666E-2</v>
      </c>
      <c r="T10" s="33">
        <v>2.056712962962963E-2</v>
      </c>
      <c r="U10" s="35">
        <f t="shared" si="7"/>
        <v>3.9004629629629632E-3</v>
      </c>
      <c r="V10" s="36">
        <f t="shared" si="8"/>
        <v>0.25454861111111116</v>
      </c>
      <c r="W10" s="32">
        <v>3.1932870370370368E-2</v>
      </c>
      <c r="X10" s="66"/>
      <c r="Y10" s="33">
        <v>1.1574074074074073E-5</v>
      </c>
      <c r="Z10" s="33"/>
      <c r="AA10" s="33">
        <f t="shared" si="9"/>
        <v>1.1574074074074073E-5</v>
      </c>
      <c r="AB10" s="35">
        <f t="shared" si="10"/>
        <v>3.1921296296296295E-2</v>
      </c>
      <c r="AC10" s="71">
        <f t="shared" si="11"/>
        <v>3.1921296296296295E-2</v>
      </c>
      <c r="AD10" s="27">
        <f t="shared" si="12"/>
        <v>0.28646990740740746</v>
      </c>
      <c r="AE10" s="28">
        <f>AD10-AD4</f>
        <v>4.5138888888889284E-3</v>
      </c>
    </row>
    <row r="11" spans="1:31" ht="12" thickBot="1">
      <c r="A11" s="29">
        <v>50</v>
      </c>
      <c r="B11" s="30" t="s">
        <v>47</v>
      </c>
      <c r="C11" s="31" t="s">
        <v>48</v>
      </c>
      <c r="D11" s="32">
        <v>7.6018518518518527E-2</v>
      </c>
      <c r="E11" s="33"/>
      <c r="F11" s="33"/>
      <c r="G11" s="34">
        <f t="shared" si="0"/>
        <v>0</v>
      </c>
      <c r="H11" s="35">
        <f t="shared" si="1"/>
        <v>7.6018518518518527E-2</v>
      </c>
      <c r="I11" s="32">
        <v>2.6388888888888889E-2</v>
      </c>
      <c r="J11" s="33">
        <v>4.763888888888889E-2</v>
      </c>
      <c r="K11" s="35">
        <f t="shared" si="2"/>
        <v>2.1250000000000002E-2</v>
      </c>
      <c r="L11" s="36">
        <f t="shared" si="3"/>
        <v>9.7268518518518532E-2</v>
      </c>
      <c r="M11" s="32">
        <v>0.15133101851851852</v>
      </c>
      <c r="N11" s="33"/>
      <c r="O11" s="33"/>
      <c r="P11" s="33">
        <f t="shared" si="4"/>
        <v>0</v>
      </c>
      <c r="Q11" s="35">
        <f t="shared" si="5"/>
        <v>0.15133101851851852</v>
      </c>
      <c r="R11" s="36">
        <f t="shared" si="6"/>
        <v>0.24859953703703705</v>
      </c>
      <c r="S11" s="32">
        <v>2.361111111111111E-2</v>
      </c>
      <c r="T11" s="33">
        <v>2.7442129629629632E-2</v>
      </c>
      <c r="U11" s="35">
        <f t="shared" si="7"/>
        <v>3.8310185185185218E-3</v>
      </c>
      <c r="V11" s="36">
        <f t="shared" si="8"/>
        <v>0.25243055555555555</v>
      </c>
      <c r="W11" s="32">
        <v>3.2025462962962964E-2</v>
      </c>
      <c r="X11" s="66">
        <v>2.3148148148148151E-3</v>
      </c>
      <c r="Y11" s="33"/>
      <c r="Z11" s="33"/>
      <c r="AA11" s="33">
        <f t="shared" si="9"/>
        <v>0</v>
      </c>
      <c r="AB11" s="35">
        <f t="shared" si="10"/>
        <v>3.2025462962962964E-2</v>
      </c>
      <c r="AC11" s="71">
        <f t="shared" si="11"/>
        <v>3.4340277777777782E-2</v>
      </c>
      <c r="AD11" s="27">
        <f t="shared" si="12"/>
        <v>0.28677083333333331</v>
      </c>
      <c r="AE11" s="28">
        <f>AD11-AD4</f>
        <v>4.8148148148147718E-3</v>
      </c>
    </row>
    <row r="12" spans="1:31" ht="12" thickBot="1">
      <c r="A12" s="29">
        <v>13</v>
      </c>
      <c r="B12" s="30" t="s">
        <v>42</v>
      </c>
      <c r="C12" s="31" t="s">
        <v>39</v>
      </c>
      <c r="D12" s="32">
        <v>7.5462962962962968E-2</v>
      </c>
      <c r="E12" s="33"/>
      <c r="F12" s="33">
        <v>1.1574074074074073E-4</v>
      </c>
      <c r="G12" s="34">
        <f t="shared" si="0"/>
        <v>1.1574074074074073E-4</v>
      </c>
      <c r="H12" s="35">
        <f t="shared" si="1"/>
        <v>7.5347222222222232E-2</v>
      </c>
      <c r="I12" s="32">
        <v>3.3333333333333333E-2</v>
      </c>
      <c r="J12" s="33">
        <v>5.4675925925925926E-2</v>
      </c>
      <c r="K12" s="35">
        <f t="shared" si="2"/>
        <v>2.1342592592592594E-2</v>
      </c>
      <c r="L12" s="36">
        <f t="shared" si="3"/>
        <v>9.6689814814814826E-2</v>
      </c>
      <c r="M12" s="32">
        <v>0.15141203703703704</v>
      </c>
      <c r="N12" s="33">
        <v>1.1574074074074073E-5</v>
      </c>
      <c r="O12" s="33"/>
      <c r="P12" s="33">
        <f t="shared" si="4"/>
        <v>1.1574074074074073E-5</v>
      </c>
      <c r="Q12" s="35">
        <f t="shared" si="5"/>
        <v>0.15140046296296297</v>
      </c>
      <c r="R12" s="36">
        <f t="shared" si="6"/>
        <v>0.24809027777777781</v>
      </c>
      <c r="S12" s="32">
        <v>2.6388888888888889E-2</v>
      </c>
      <c r="T12" s="33">
        <v>3.0092592592592591E-2</v>
      </c>
      <c r="U12" s="35">
        <f t="shared" si="7"/>
        <v>3.7037037037037021E-3</v>
      </c>
      <c r="V12" s="36">
        <f t="shared" si="8"/>
        <v>0.25179398148148152</v>
      </c>
      <c r="W12" s="32">
        <v>3.2025462962962964E-2</v>
      </c>
      <c r="X12" s="66">
        <v>2.9513888888888888E-3</v>
      </c>
      <c r="Y12" s="33"/>
      <c r="Z12" s="33"/>
      <c r="AA12" s="33">
        <f t="shared" si="9"/>
        <v>0</v>
      </c>
      <c r="AB12" s="35">
        <f t="shared" si="10"/>
        <v>3.2025462962962964E-2</v>
      </c>
      <c r="AC12" s="71">
        <f t="shared" si="11"/>
        <v>3.4976851851851856E-2</v>
      </c>
      <c r="AD12" s="27">
        <f t="shared" si="12"/>
        <v>0.28677083333333336</v>
      </c>
      <c r="AE12" s="28">
        <f>AD12-AD4</f>
        <v>4.8148148148148273E-3</v>
      </c>
    </row>
    <row r="13" spans="1:31" ht="12" thickBot="1">
      <c r="A13" s="29">
        <v>22</v>
      </c>
      <c r="B13" s="30" t="s">
        <v>53</v>
      </c>
      <c r="C13" s="31" t="s">
        <v>51</v>
      </c>
      <c r="D13" s="32">
        <v>7.6180555555555557E-2</v>
      </c>
      <c r="E13" s="33"/>
      <c r="F13" s="33"/>
      <c r="G13" s="34">
        <f t="shared" si="0"/>
        <v>0</v>
      </c>
      <c r="H13" s="35">
        <f t="shared" si="1"/>
        <v>7.6180555555555557E-2</v>
      </c>
      <c r="I13" s="32">
        <v>1.8749999999999999E-2</v>
      </c>
      <c r="J13" s="33">
        <v>4.0208333333333332E-2</v>
      </c>
      <c r="K13" s="35">
        <f t="shared" si="2"/>
        <v>2.1458333333333333E-2</v>
      </c>
      <c r="L13" s="36">
        <f t="shared" si="3"/>
        <v>9.7638888888888886E-2</v>
      </c>
      <c r="M13" s="32">
        <v>0.15114583333333334</v>
      </c>
      <c r="N13" s="33"/>
      <c r="O13" s="33">
        <v>6.9444444444444444E-5</v>
      </c>
      <c r="P13" s="33">
        <f t="shared" si="4"/>
        <v>6.9444444444444444E-5</v>
      </c>
      <c r="Q13" s="35">
        <f t="shared" si="5"/>
        <v>0.15107638888888889</v>
      </c>
      <c r="R13" s="36">
        <f t="shared" si="6"/>
        <v>0.24871527777777777</v>
      </c>
      <c r="S13" s="32">
        <v>2.2222222222222223E-2</v>
      </c>
      <c r="T13" s="33">
        <v>2.6018518518518521E-2</v>
      </c>
      <c r="U13" s="35">
        <f t="shared" si="7"/>
        <v>3.7962962962962976E-3</v>
      </c>
      <c r="V13" s="36">
        <f t="shared" si="8"/>
        <v>0.2525115740740741</v>
      </c>
      <c r="W13" s="32">
        <v>3.2025462962962964E-2</v>
      </c>
      <c r="X13" s="66">
        <v>2.3148148148148151E-3</v>
      </c>
      <c r="Y13" s="33"/>
      <c r="Z13" s="33"/>
      <c r="AA13" s="33">
        <f t="shared" si="9"/>
        <v>0</v>
      </c>
      <c r="AB13" s="35">
        <f t="shared" si="10"/>
        <v>3.2025462962962964E-2</v>
      </c>
      <c r="AC13" s="71">
        <f t="shared" si="11"/>
        <v>3.4340277777777782E-2</v>
      </c>
      <c r="AD13" s="27">
        <f t="shared" si="12"/>
        <v>0.28685185185185186</v>
      </c>
      <c r="AE13" s="28">
        <f>AD13-AD4</f>
        <v>4.8958333333333215E-3</v>
      </c>
    </row>
    <row r="14" spans="1:31" ht="12" thickBot="1">
      <c r="A14" s="29">
        <v>31</v>
      </c>
      <c r="B14" s="30" t="s">
        <v>59</v>
      </c>
      <c r="C14" s="31" t="s">
        <v>57</v>
      </c>
      <c r="D14" s="32">
        <v>7.6018518518518527E-2</v>
      </c>
      <c r="E14" s="33">
        <v>4.6296296296296294E-5</v>
      </c>
      <c r="F14" s="33">
        <v>6.9444444444444444E-5</v>
      </c>
      <c r="G14" s="34">
        <f t="shared" si="0"/>
        <v>1.1574074074074075E-4</v>
      </c>
      <c r="H14" s="35">
        <f t="shared" si="1"/>
        <v>7.5902777777777791E-2</v>
      </c>
      <c r="I14" s="32">
        <v>3.2638888888888891E-2</v>
      </c>
      <c r="J14" s="33">
        <v>5.424768518518519E-2</v>
      </c>
      <c r="K14" s="35">
        <f t="shared" si="2"/>
        <v>2.16087962962963E-2</v>
      </c>
      <c r="L14" s="36">
        <f t="shared" si="3"/>
        <v>9.7511574074074098E-2</v>
      </c>
      <c r="M14" s="32">
        <v>0.15133101851851852</v>
      </c>
      <c r="N14" s="33">
        <v>3.4722222222222222E-5</v>
      </c>
      <c r="O14" s="33"/>
      <c r="P14" s="33">
        <f t="shared" si="4"/>
        <v>3.4722222222222222E-5</v>
      </c>
      <c r="Q14" s="35">
        <f t="shared" si="5"/>
        <v>0.15129629629629629</v>
      </c>
      <c r="R14" s="36">
        <f t="shared" si="6"/>
        <v>0.24880787037037039</v>
      </c>
      <c r="S14" s="32">
        <v>2.0833333333333332E-2</v>
      </c>
      <c r="T14" s="33">
        <v>2.4675925925925924E-2</v>
      </c>
      <c r="U14" s="35">
        <f t="shared" si="7"/>
        <v>3.8425925925925919E-3</v>
      </c>
      <c r="V14" s="36">
        <f t="shared" si="8"/>
        <v>0.25265046296296301</v>
      </c>
      <c r="W14" s="32">
        <v>3.2025462962962964E-2</v>
      </c>
      <c r="X14" s="66">
        <v>2.3148148148148151E-3</v>
      </c>
      <c r="Y14" s="33"/>
      <c r="Z14" s="33"/>
      <c r="AA14" s="33">
        <f t="shared" si="9"/>
        <v>0</v>
      </c>
      <c r="AB14" s="35">
        <f t="shared" si="10"/>
        <v>3.2025462962962964E-2</v>
      </c>
      <c r="AC14" s="71">
        <f t="shared" si="11"/>
        <v>3.4340277777777782E-2</v>
      </c>
      <c r="AD14" s="27">
        <f t="shared" si="12"/>
        <v>0.28699074074074077</v>
      </c>
      <c r="AE14" s="28">
        <f>AD14-AD4</f>
        <v>5.0347222222222321E-3</v>
      </c>
    </row>
    <row r="15" spans="1:31" ht="12" thickBot="1">
      <c r="A15" s="29">
        <v>21</v>
      </c>
      <c r="B15" s="30" t="s">
        <v>52</v>
      </c>
      <c r="C15" s="31" t="s">
        <v>51</v>
      </c>
      <c r="D15" s="32">
        <v>7.6018518518518527E-2</v>
      </c>
      <c r="E15" s="33"/>
      <c r="F15" s="33"/>
      <c r="G15" s="34">
        <f t="shared" si="0"/>
        <v>0</v>
      </c>
      <c r="H15" s="35">
        <f t="shared" si="1"/>
        <v>7.6018518518518527E-2</v>
      </c>
      <c r="I15" s="32">
        <v>2.013888888888889E-2</v>
      </c>
      <c r="J15" s="33">
        <v>4.1770833333333333E-2</v>
      </c>
      <c r="K15" s="35">
        <f t="shared" si="2"/>
        <v>2.1631944444444443E-2</v>
      </c>
      <c r="L15" s="36">
        <f t="shared" si="3"/>
        <v>9.7650462962962967E-2</v>
      </c>
      <c r="M15" s="32">
        <v>0.15133101851851852</v>
      </c>
      <c r="N15" s="33"/>
      <c r="O15" s="33"/>
      <c r="P15" s="33">
        <f t="shared" si="4"/>
        <v>0</v>
      </c>
      <c r="Q15" s="35">
        <f t="shared" si="5"/>
        <v>0.15133101851851852</v>
      </c>
      <c r="R15" s="36">
        <f t="shared" si="6"/>
        <v>0.24898148148148147</v>
      </c>
      <c r="S15" s="32">
        <v>1.9444444444444445E-2</v>
      </c>
      <c r="T15" s="33">
        <v>2.326388888888889E-2</v>
      </c>
      <c r="U15" s="35">
        <f t="shared" si="7"/>
        <v>3.8194444444444448E-3</v>
      </c>
      <c r="V15" s="36">
        <f t="shared" si="8"/>
        <v>0.2528009259259259</v>
      </c>
      <c r="W15" s="32">
        <v>3.2025462962962964E-2</v>
      </c>
      <c r="X15" s="66">
        <v>2.3148148148148151E-3</v>
      </c>
      <c r="Y15" s="33"/>
      <c r="Z15" s="33"/>
      <c r="AA15" s="33">
        <f t="shared" si="9"/>
        <v>0</v>
      </c>
      <c r="AB15" s="35">
        <f t="shared" si="10"/>
        <v>3.2025462962962964E-2</v>
      </c>
      <c r="AC15" s="71">
        <f t="shared" si="11"/>
        <v>3.4340277777777782E-2</v>
      </c>
      <c r="AD15" s="27">
        <f t="shared" si="12"/>
        <v>0.28714120370370366</v>
      </c>
      <c r="AE15" s="28">
        <f>AD15-AD4</f>
        <v>5.1851851851851261E-3</v>
      </c>
    </row>
    <row r="16" spans="1:31" ht="12" thickBot="1">
      <c r="A16" s="29">
        <v>30</v>
      </c>
      <c r="B16" s="30" t="s">
        <v>58</v>
      </c>
      <c r="C16" s="31" t="s">
        <v>57</v>
      </c>
      <c r="D16" s="32">
        <v>7.6018518518518527E-2</v>
      </c>
      <c r="E16" s="33"/>
      <c r="F16" s="33"/>
      <c r="G16" s="34">
        <f t="shared" si="0"/>
        <v>0</v>
      </c>
      <c r="H16" s="35">
        <f t="shared" si="1"/>
        <v>7.6018518518518527E-2</v>
      </c>
      <c r="I16" s="32">
        <v>2.4305555555555556E-2</v>
      </c>
      <c r="J16" s="33">
        <v>4.5659722222222227E-2</v>
      </c>
      <c r="K16" s="35">
        <f t="shared" si="2"/>
        <v>2.1354166666666671E-2</v>
      </c>
      <c r="L16" s="36">
        <f t="shared" si="3"/>
        <v>9.7372685185185201E-2</v>
      </c>
      <c r="M16" s="32">
        <v>0.15133101851851852</v>
      </c>
      <c r="N16" s="33"/>
      <c r="O16" s="33"/>
      <c r="P16" s="33">
        <f t="shared" si="4"/>
        <v>0</v>
      </c>
      <c r="Q16" s="35">
        <f t="shared" si="5"/>
        <v>0.15133101851851852</v>
      </c>
      <c r="R16" s="36">
        <f t="shared" si="6"/>
        <v>0.2487037037037037</v>
      </c>
      <c r="S16" s="32">
        <v>2.2916666666666669E-2</v>
      </c>
      <c r="T16" s="33">
        <v>2.6678240740740738E-2</v>
      </c>
      <c r="U16" s="35">
        <f t="shared" si="7"/>
        <v>3.76157407407407E-3</v>
      </c>
      <c r="V16" s="36">
        <f t="shared" si="8"/>
        <v>0.25246527777777777</v>
      </c>
      <c r="W16" s="32">
        <v>3.2025462962962964E-2</v>
      </c>
      <c r="X16" s="66">
        <v>2.9513888888888888E-3</v>
      </c>
      <c r="Y16" s="33"/>
      <c r="Z16" s="33"/>
      <c r="AA16" s="33">
        <f t="shared" si="9"/>
        <v>0</v>
      </c>
      <c r="AB16" s="35">
        <f t="shared" si="10"/>
        <v>3.2025462962962964E-2</v>
      </c>
      <c r="AC16" s="71">
        <f t="shared" si="11"/>
        <v>3.4976851851851856E-2</v>
      </c>
      <c r="AD16" s="27">
        <f t="shared" si="12"/>
        <v>0.28744212962962962</v>
      </c>
      <c r="AE16" s="28">
        <f>AD16-AD4</f>
        <v>5.4861111111110805E-3</v>
      </c>
    </row>
    <row r="17" spans="1:31" ht="12" thickBot="1">
      <c r="A17" s="29">
        <v>15</v>
      </c>
      <c r="B17" s="30" t="s">
        <v>44</v>
      </c>
      <c r="C17" s="31" t="s">
        <v>39</v>
      </c>
      <c r="D17" s="37">
        <v>7.6018518518518527E-2</v>
      </c>
      <c r="E17" s="33"/>
      <c r="F17" s="33"/>
      <c r="G17" s="34">
        <f t="shared" si="0"/>
        <v>0</v>
      </c>
      <c r="H17" s="35">
        <f t="shared" si="1"/>
        <v>7.6018518518518527E-2</v>
      </c>
      <c r="I17" s="32">
        <v>2.7777777777777776E-2</v>
      </c>
      <c r="J17" s="33">
        <v>4.9351851851851848E-2</v>
      </c>
      <c r="K17" s="35">
        <f t="shared" si="2"/>
        <v>2.1574074074074072E-2</v>
      </c>
      <c r="L17" s="36">
        <f t="shared" si="3"/>
        <v>9.7592592592592592E-2</v>
      </c>
      <c r="M17" s="32">
        <v>0.15188657407407408</v>
      </c>
      <c r="N17" s="33"/>
      <c r="O17" s="33"/>
      <c r="P17" s="33">
        <f t="shared" si="4"/>
        <v>0</v>
      </c>
      <c r="Q17" s="35">
        <f t="shared" si="5"/>
        <v>0.15188657407407408</v>
      </c>
      <c r="R17" s="36">
        <f t="shared" si="6"/>
        <v>0.24947916666666667</v>
      </c>
      <c r="S17" s="32">
        <v>1.8749999999999999E-2</v>
      </c>
      <c r="T17" s="33">
        <v>2.2604166666666665E-2</v>
      </c>
      <c r="U17" s="35">
        <f t="shared" si="7"/>
        <v>3.8541666666666655E-3</v>
      </c>
      <c r="V17" s="36">
        <f t="shared" si="8"/>
        <v>0.25333333333333335</v>
      </c>
      <c r="W17" s="32">
        <v>3.2025462962962964E-2</v>
      </c>
      <c r="X17" s="66">
        <v>2.3148148148148151E-3</v>
      </c>
      <c r="Y17" s="33"/>
      <c r="Z17" s="33"/>
      <c r="AA17" s="33">
        <f t="shared" si="9"/>
        <v>0</v>
      </c>
      <c r="AB17" s="35">
        <f t="shared" si="10"/>
        <v>3.2025462962962964E-2</v>
      </c>
      <c r="AC17" s="71">
        <f t="shared" si="11"/>
        <v>3.4340277777777782E-2</v>
      </c>
      <c r="AD17" s="27">
        <f t="shared" si="12"/>
        <v>0.28767361111111112</v>
      </c>
      <c r="AE17" s="28">
        <f>AD17-AD4</f>
        <v>5.7175925925925797E-3</v>
      </c>
    </row>
    <row r="18" spans="1:31" ht="12" thickBot="1">
      <c r="A18" s="29">
        <v>4</v>
      </c>
      <c r="B18" s="30" t="s">
        <v>36</v>
      </c>
      <c r="C18" s="31" t="s">
        <v>33</v>
      </c>
      <c r="D18" s="32">
        <v>7.6018518518518527E-2</v>
      </c>
      <c r="E18" s="33"/>
      <c r="F18" s="33"/>
      <c r="G18" s="34">
        <f t="shared" si="0"/>
        <v>0</v>
      </c>
      <c r="H18" s="35">
        <f t="shared" si="1"/>
        <v>7.6018518518518527E-2</v>
      </c>
      <c r="I18" s="32">
        <v>2.2222222222222223E-2</v>
      </c>
      <c r="J18" s="33">
        <v>4.4085648148148145E-2</v>
      </c>
      <c r="K18" s="35">
        <f t="shared" si="2"/>
        <v>2.1863425925925922E-2</v>
      </c>
      <c r="L18" s="36">
        <f t="shared" si="3"/>
        <v>9.7881944444444452E-2</v>
      </c>
      <c r="M18" s="32">
        <v>0.15111111111111111</v>
      </c>
      <c r="N18" s="33"/>
      <c r="O18" s="33">
        <v>1.1574074074074073E-4</v>
      </c>
      <c r="P18" s="33">
        <f t="shared" si="4"/>
        <v>1.1574074074074073E-4</v>
      </c>
      <c r="Q18" s="35">
        <f t="shared" si="5"/>
        <v>0.15099537037037036</v>
      </c>
      <c r="R18" s="36">
        <f t="shared" si="6"/>
        <v>0.24887731481481482</v>
      </c>
      <c r="S18" s="32">
        <v>2.013888888888889E-2</v>
      </c>
      <c r="T18" s="33">
        <v>2.4004629629629629E-2</v>
      </c>
      <c r="U18" s="35">
        <f t="shared" si="7"/>
        <v>3.865740740740739E-3</v>
      </c>
      <c r="V18" s="36">
        <f t="shared" si="8"/>
        <v>0.25274305555555554</v>
      </c>
      <c r="W18" s="32">
        <v>3.2025462962962964E-2</v>
      </c>
      <c r="X18" s="66">
        <v>3.0092592592592588E-3</v>
      </c>
      <c r="Y18" s="33"/>
      <c r="Z18" s="33"/>
      <c r="AA18" s="33">
        <f t="shared" si="9"/>
        <v>0</v>
      </c>
      <c r="AB18" s="35">
        <f t="shared" si="10"/>
        <v>3.2025462962962964E-2</v>
      </c>
      <c r="AC18" s="71">
        <f t="shared" si="11"/>
        <v>3.5034722222222224E-2</v>
      </c>
      <c r="AD18" s="27">
        <f t="shared" si="12"/>
        <v>0.28777777777777774</v>
      </c>
      <c r="AE18" s="28">
        <f>AD18-AD4</f>
        <v>5.8217592592592071E-3</v>
      </c>
    </row>
    <row r="19" spans="1:31" ht="12" thickBot="1">
      <c r="A19" s="29">
        <v>32</v>
      </c>
      <c r="B19" s="30" t="s">
        <v>60</v>
      </c>
      <c r="C19" s="31" t="s">
        <v>57</v>
      </c>
      <c r="D19" s="32">
        <v>7.6018518518518527E-2</v>
      </c>
      <c r="E19" s="33"/>
      <c r="F19" s="33"/>
      <c r="G19" s="34">
        <f t="shared" si="0"/>
        <v>0</v>
      </c>
      <c r="H19" s="35">
        <f t="shared" si="1"/>
        <v>7.6018518518518527E-2</v>
      </c>
      <c r="I19" s="32">
        <v>1.9444444444444445E-2</v>
      </c>
      <c r="J19" s="33">
        <v>4.1666666666666664E-2</v>
      </c>
      <c r="K19" s="35">
        <f t="shared" si="2"/>
        <v>2.222222222222222E-2</v>
      </c>
      <c r="L19" s="36">
        <f t="shared" si="3"/>
        <v>9.824074074074074E-2</v>
      </c>
      <c r="M19" s="32">
        <v>0.15178240740740742</v>
      </c>
      <c r="N19" s="33"/>
      <c r="O19" s="33"/>
      <c r="P19" s="33">
        <f t="shared" si="4"/>
        <v>0</v>
      </c>
      <c r="Q19" s="35">
        <f t="shared" si="5"/>
        <v>0.15178240740740742</v>
      </c>
      <c r="R19" s="36">
        <f t="shared" si="6"/>
        <v>0.25002314814814819</v>
      </c>
      <c r="S19" s="32">
        <v>1.7361111111111112E-2</v>
      </c>
      <c r="T19" s="33">
        <v>2.1168981481481483E-2</v>
      </c>
      <c r="U19" s="35">
        <f t="shared" si="7"/>
        <v>3.8078703703703712E-3</v>
      </c>
      <c r="V19" s="36">
        <f t="shared" si="8"/>
        <v>0.25383101851851858</v>
      </c>
      <c r="W19" s="32">
        <v>3.2025462962962964E-2</v>
      </c>
      <c r="X19" s="66">
        <v>2.3148148148148151E-3</v>
      </c>
      <c r="Y19" s="33"/>
      <c r="Z19" s="33"/>
      <c r="AA19" s="33">
        <f t="shared" si="9"/>
        <v>0</v>
      </c>
      <c r="AB19" s="35">
        <f t="shared" si="10"/>
        <v>3.2025462962962964E-2</v>
      </c>
      <c r="AC19" s="71">
        <f t="shared" si="11"/>
        <v>3.4340277777777782E-2</v>
      </c>
      <c r="AD19" s="27">
        <f t="shared" si="12"/>
        <v>0.28817129629629634</v>
      </c>
      <c r="AE19" s="28">
        <f>AD19-AD4</f>
        <v>6.2152777777778057E-3</v>
      </c>
    </row>
    <row r="20" spans="1:31" ht="12" thickBot="1">
      <c r="A20" s="29">
        <v>10</v>
      </c>
      <c r="B20" s="30" t="s">
        <v>38</v>
      </c>
      <c r="C20" s="31" t="s">
        <v>39</v>
      </c>
      <c r="D20" s="32">
        <v>7.6018518518518527E-2</v>
      </c>
      <c r="E20" s="33"/>
      <c r="F20" s="33"/>
      <c r="G20" s="34">
        <f t="shared" si="0"/>
        <v>0</v>
      </c>
      <c r="H20" s="35">
        <f t="shared" si="1"/>
        <v>7.6018518518518527E-2</v>
      </c>
      <c r="I20" s="32">
        <v>2.9166666666666664E-2</v>
      </c>
      <c r="J20" s="33">
        <v>5.0509259259259254E-2</v>
      </c>
      <c r="K20" s="35">
        <f t="shared" si="2"/>
        <v>2.134259259259259E-2</v>
      </c>
      <c r="L20" s="36">
        <f t="shared" si="3"/>
        <v>9.736111111111112E-2</v>
      </c>
      <c r="M20" s="32">
        <v>0.15246527777777777</v>
      </c>
      <c r="N20" s="33"/>
      <c r="O20" s="33"/>
      <c r="P20" s="33">
        <f t="shared" si="4"/>
        <v>0</v>
      </c>
      <c r="Q20" s="35">
        <f t="shared" si="5"/>
        <v>0.15246527777777777</v>
      </c>
      <c r="R20" s="36">
        <f t="shared" si="6"/>
        <v>0.24982638888888889</v>
      </c>
      <c r="S20" s="32">
        <v>1.8055555555555557E-2</v>
      </c>
      <c r="T20" s="33">
        <v>2.2164351851851852E-2</v>
      </c>
      <c r="U20" s="35">
        <f t="shared" si="7"/>
        <v>4.1087962962962944E-3</v>
      </c>
      <c r="V20" s="36">
        <f t="shared" si="8"/>
        <v>0.25393518518518521</v>
      </c>
      <c r="W20" s="32">
        <v>3.2025462962962964E-2</v>
      </c>
      <c r="X20" s="66">
        <v>3.0092592592592588E-3</v>
      </c>
      <c r="Y20" s="33"/>
      <c r="Z20" s="33"/>
      <c r="AA20" s="33">
        <f t="shared" si="9"/>
        <v>0</v>
      </c>
      <c r="AB20" s="35">
        <f t="shared" si="10"/>
        <v>3.2025462962962964E-2</v>
      </c>
      <c r="AC20" s="71">
        <f t="shared" si="11"/>
        <v>3.5034722222222224E-2</v>
      </c>
      <c r="AD20" s="27">
        <f t="shared" si="12"/>
        <v>0.28896990740740741</v>
      </c>
      <c r="AE20" s="28">
        <f>AD20-AD4</f>
        <v>7.0138888888888751E-3</v>
      </c>
    </row>
    <row r="21" spans="1:31" ht="12" thickBot="1">
      <c r="A21" s="29">
        <v>11</v>
      </c>
      <c r="B21" s="30" t="s">
        <v>40</v>
      </c>
      <c r="C21" s="31" t="s">
        <v>39</v>
      </c>
      <c r="D21" s="32">
        <v>7.6018518518518527E-2</v>
      </c>
      <c r="E21" s="33"/>
      <c r="F21" s="33"/>
      <c r="G21" s="34">
        <f t="shared" si="0"/>
        <v>0</v>
      </c>
      <c r="H21" s="35">
        <f t="shared" si="1"/>
        <v>7.6018518518518527E-2</v>
      </c>
      <c r="I21" s="32">
        <v>2.1527777777777781E-2</v>
      </c>
      <c r="J21" s="33">
        <v>4.3229166666666673E-2</v>
      </c>
      <c r="K21" s="35">
        <f t="shared" si="2"/>
        <v>2.1701388888888892E-2</v>
      </c>
      <c r="L21" s="36">
        <f t="shared" si="3"/>
        <v>9.7719907407407422E-2</v>
      </c>
      <c r="M21" s="32">
        <v>0.15314814814814814</v>
      </c>
      <c r="N21" s="33"/>
      <c r="O21" s="33"/>
      <c r="P21" s="33">
        <f t="shared" si="4"/>
        <v>0</v>
      </c>
      <c r="Q21" s="35">
        <f t="shared" si="5"/>
        <v>0.15314814814814814</v>
      </c>
      <c r="R21" s="36">
        <f t="shared" si="6"/>
        <v>0.25086805555555558</v>
      </c>
      <c r="S21" s="32">
        <v>1.5972222222222224E-2</v>
      </c>
      <c r="T21" s="33">
        <v>1.9976851851851853E-2</v>
      </c>
      <c r="U21" s="35">
        <f t="shared" si="7"/>
        <v>4.0046296296296288E-3</v>
      </c>
      <c r="V21" s="36">
        <f t="shared" si="8"/>
        <v>0.25487268518518519</v>
      </c>
      <c r="W21" s="32">
        <v>3.2025462962962964E-2</v>
      </c>
      <c r="X21" s="66">
        <v>2.9513888888888888E-3</v>
      </c>
      <c r="Y21" s="33"/>
      <c r="Z21" s="33"/>
      <c r="AA21" s="33">
        <f t="shared" si="9"/>
        <v>0</v>
      </c>
      <c r="AB21" s="35">
        <f t="shared" si="10"/>
        <v>3.2025462962962964E-2</v>
      </c>
      <c r="AC21" s="71">
        <f t="shared" si="11"/>
        <v>3.4976851851851856E-2</v>
      </c>
      <c r="AD21" s="27">
        <f t="shared" si="12"/>
        <v>0.28984953703703703</v>
      </c>
      <c r="AE21" s="28">
        <f>AD21-AD4</f>
        <v>7.8935185185184942E-3</v>
      </c>
    </row>
    <row r="22" spans="1:31" ht="12" thickBot="1">
      <c r="A22" s="29">
        <v>14</v>
      </c>
      <c r="B22" s="30" t="s">
        <v>43</v>
      </c>
      <c r="C22" s="31" t="s">
        <v>39</v>
      </c>
      <c r="D22" s="32">
        <v>7.6018518518518527E-2</v>
      </c>
      <c r="E22" s="33"/>
      <c r="F22" s="33"/>
      <c r="G22" s="34">
        <f t="shared" si="0"/>
        <v>0</v>
      </c>
      <c r="H22" s="35">
        <f t="shared" si="1"/>
        <v>7.6018518518518527E-2</v>
      </c>
      <c r="I22" s="32">
        <v>2.8472222222222222E-2</v>
      </c>
      <c r="J22" s="33">
        <v>5.0671296296296298E-2</v>
      </c>
      <c r="K22" s="35">
        <f t="shared" si="2"/>
        <v>2.2199074074074076E-2</v>
      </c>
      <c r="L22" s="36">
        <f t="shared" si="3"/>
        <v>9.8217592592592606E-2</v>
      </c>
      <c r="M22" s="32">
        <v>0.15314814814814814</v>
      </c>
      <c r="N22" s="33"/>
      <c r="O22" s="33"/>
      <c r="P22" s="33">
        <f t="shared" si="4"/>
        <v>0</v>
      </c>
      <c r="Q22" s="35">
        <f t="shared" si="5"/>
        <v>0.15314814814814814</v>
      </c>
      <c r="R22" s="36">
        <f t="shared" si="6"/>
        <v>0.25136574074074075</v>
      </c>
      <c r="S22" s="32">
        <v>1.5277777777777777E-2</v>
      </c>
      <c r="T22" s="33">
        <v>1.9467592592592595E-2</v>
      </c>
      <c r="U22" s="35">
        <f t="shared" si="7"/>
        <v>4.1898148148148181E-3</v>
      </c>
      <c r="V22" s="36">
        <f t="shared" si="8"/>
        <v>0.25555555555555559</v>
      </c>
      <c r="W22" s="32">
        <v>3.2025462962962964E-2</v>
      </c>
      <c r="X22" s="66">
        <v>2.7777777777777779E-3</v>
      </c>
      <c r="Y22" s="33"/>
      <c r="Z22" s="33"/>
      <c r="AA22" s="33">
        <f t="shared" si="9"/>
        <v>0</v>
      </c>
      <c r="AB22" s="35">
        <f t="shared" si="10"/>
        <v>3.2025462962962964E-2</v>
      </c>
      <c r="AC22" s="71">
        <f t="shared" si="11"/>
        <v>3.4803240740740739E-2</v>
      </c>
      <c r="AD22" s="27">
        <f t="shared" si="12"/>
        <v>0.29035879629629635</v>
      </c>
      <c r="AE22" s="28">
        <f>AD22-AD4</f>
        <v>8.4027777777778145E-3</v>
      </c>
    </row>
    <row r="23" spans="1:31" ht="12" thickBot="1">
      <c r="A23" s="29">
        <v>24</v>
      </c>
      <c r="B23" s="30" t="s">
        <v>55</v>
      </c>
      <c r="C23" s="31" t="s">
        <v>51</v>
      </c>
      <c r="D23" s="32">
        <v>7.6180555555555557E-2</v>
      </c>
      <c r="E23" s="33"/>
      <c r="F23" s="33"/>
      <c r="G23" s="34">
        <f t="shared" si="0"/>
        <v>0</v>
      </c>
      <c r="H23" s="35">
        <f t="shared" si="1"/>
        <v>7.6180555555555557E-2</v>
      </c>
      <c r="I23" s="32">
        <v>1.8055555555555557E-2</v>
      </c>
      <c r="J23" s="33">
        <v>4.1504629629629627E-2</v>
      </c>
      <c r="K23" s="35">
        <f t="shared" si="2"/>
        <v>2.344907407407407E-2</v>
      </c>
      <c r="L23" s="36">
        <f t="shared" si="3"/>
        <v>9.9629629629629624E-2</v>
      </c>
      <c r="M23" s="32">
        <v>0.15314814814814814</v>
      </c>
      <c r="N23" s="33"/>
      <c r="O23" s="33"/>
      <c r="P23" s="33">
        <f t="shared" si="4"/>
        <v>0</v>
      </c>
      <c r="Q23" s="35">
        <f t="shared" si="5"/>
        <v>0.15314814814814814</v>
      </c>
      <c r="R23" s="36">
        <f t="shared" si="6"/>
        <v>0.25277777777777777</v>
      </c>
      <c r="S23" s="32">
        <v>1.4583333333333332E-2</v>
      </c>
      <c r="T23" s="33">
        <v>1.9050925925925926E-2</v>
      </c>
      <c r="U23" s="35">
        <f t="shared" si="7"/>
        <v>4.4675925925925942E-3</v>
      </c>
      <c r="V23" s="36">
        <f t="shared" si="8"/>
        <v>0.25724537037037037</v>
      </c>
      <c r="W23" s="32">
        <v>3.2025462962962964E-2</v>
      </c>
      <c r="X23" s="66">
        <v>3.0092592592592588E-3</v>
      </c>
      <c r="Y23" s="33"/>
      <c r="Z23" s="33"/>
      <c r="AA23" s="33">
        <f t="shared" si="9"/>
        <v>0</v>
      </c>
      <c r="AB23" s="35">
        <f t="shared" si="10"/>
        <v>3.2025462962962964E-2</v>
      </c>
      <c r="AC23" s="71">
        <f t="shared" si="11"/>
        <v>3.5034722222222224E-2</v>
      </c>
      <c r="AD23" s="27">
        <f t="shared" si="12"/>
        <v>0.29228009259259258</v>
      </c>
      <c r="AE23" s="28">
        <f>AD23-AD4</f>
        <v>1.0324074074074041E-2</v>
      </c>
    </row>
    <row r="24" spans="1:31" ht="12" thickBot="1">
      <c r="A24" s="29">
        <v>44</v>
      </c>
      <c r="B24" s="30" t="s">
        <v>66</v>
      </c>
      <c r="C24" s="31" t="s">
        <v>63</v>
      </c>
      <c r="D24" s="32">
        <v>7.6180555555555557E-2</v>
      </c>
      <c r="E24" s="33"/>
      <c r="F24" s="33"/>
      <c r="G24" s="34">
        <f t="shared" si="0"/>
        <v>0</v>
      </c>
      <c r="H24" s="35">
        <f t="shared" si="1"/>
        <v>7.6180555555555557E-2</v>
      </c>
      <c r="I24" s="32">
        <v>1.6666666666666666E-2</v>
      </c>
      <c r="J24" s="33">
        <v>4.0081018518518523E-2</v>
      </c>
      <c r="K24" s="35">
        <f t="shared" si="2"/>
        <v>2.3414351851851856E-2</v>
      </c>
      <c r="L24" s="36">
        <f t="shared" si="3"/>
        <v>9.959490740740741E-2</v>
      </c>
      <c r="M24" s="32">
        <v>0.15531249999999999</v>
      </c>
      <c r="N24" s="33"/>
      <c r="O24" s="33"/>
      <c r="P24" s="33">
        <f t="shared" si="4"/>
        <v>0</v>
      </c>
      <c r="Q24" s="35">
        <f t="shared" si="5"/>
        <v>0.15531249999999999</v>
      </c>
      <c r="R24" s="36">
        <f t="shared" si="6"/>
        <v>0.25490740740740742</v>
      </c>
      <c r="S24" s="32">
        <v>1.3888888888888888E-2</v>
      </c>
      <c r="T24" s="33">
        <v>1.8124999999999999E-2</v>
      </c>
      <c r="U24" s="35">
        <f t="shared" si="7"/>
        <v>4.2361111111111106E-3</v>
      </c>
      <c r="V24" s="36">
        <f t="shared" si="8"/>
        <v>0.25914351851851852</v>
      </c>
      <c r="W24" s="32">
        <v>3.2025462962962964E-2</v>
      </c>
      <c r="X24" s="66">
        <v>3.0092592592592588E-3</v>
      </c>
      <c r="Y24" s="33"/>
      <c r="Z24" s="33"/>
      <c r="AA24" s="33">
        <f t="shared" si="9"/>
        <v>0</v>
      </c>
      <c r="AB24" s="35">
        <f t="shared" si="10"/>
        <v>3.2025462962962964E-2</v>
      </c>
      <c r="AC24" s="71">
        <f t="shared" si="11"/>
        <v>3.5034722222222224E-2</v>
      </c>
      <c r="AD24" s="27">
        <f t="shared" si="12"/>
        <v>0.29417824074074073</v>
      </c>
      <c r="AE24" s="28">
        <f>AD24-AD4</f>
        <v>1.222222222222219E-2</v>
      </c>
    </row>
    <row r="25" spans="1:31" ht="12" thickBot="1">
      <c r="A25" s="29">
        <v>16</v>
      </c>
      <c r="B25" s="30" t="s">
        <v>45</v>
      </c>
      <c r="C25" s="31" t="s">
        <v>39</v>
      </c>
      <c r="D25" s="32">
        <v>7.6018518518518527E-2</v>
      </c>
      <c r="E25" s="33"/>
      <c r="F25" s="33"/>
      <c r="G25" s="34">
        <f t="shared" si="0"/>
        <v>0</v>
      </c>
      <c r="H25" s="35">
        <f t="shared" si="1"/>
        <v>7.6018518518518527E-2</v>
      </c>
      <c r="I25" s="32">
        <v>2.7083333333333334E-2</v>
      </c>
      <c r="J25" s="33">
        <v>4.9189814814814818E-2</v>
      </c>
      <c r="K25" s="35">
        <f t="shared" si="2"/>
        <v>2.2106481481481484E-2</v>
      </c>
      <c r="L25" s="36">
        <f t="shared" si="3"/>
        <v>9.8125000000000018E-2</v>
      </c>
      <c r="M25" s="32">
        <v>0.15685185185185185</v>
      </c>
      <c r="N25" s="33"/>
      <c r="O25" s="33"/>
      <c r="P25" s="33">
        <f t="shared" si="4"/>
        <v>0</v>
      </c>
      <c r="Q25" s="35">
        <f t="shared" si="5"/>
        <v>0.15685185185185185</v>
      </c>
      <c r="R25" s="36">
        <f t="shared" si="6"/>
        <v>0.25497685185185187</v>
      </c>
      <c r="S25" s="32">
        <v>1.3194444444444444E-2</v>
      </c>
      <c r="T25" s="33">
        <v>1.7523148148148149E-2</v>
      </c>
      <c r="U25" s="35">
        <f t="shared" si="7"/>
        <v>4.3287037037037044E-3</v>
      </c>
      <c r="V25" s="36">
        <f t="shared" si="8"/>
        <v>0.25930555555555557</v>
      </c>
      <c r="W25" s="32">
        <v>3.2025462962962964E-2</v>
      </c>
      <c r="X25" s="66">
        <v>3.2986111111111111E-3</v>
      </c>
      <c r="Y25" s="33"/>
      <c r="Z25" s="33"/>
      <c r="AA25" s="33">
        <f t="shared" si="9"/>
        <v>0</v>
      </c>
      <c r="AB25" s="35">
        <f t="shared" si="10"/>
        <v>3.2025462962962964E-2</v>
      </c>
      <c r="AC25" s="71">
        <f t="shared" si="11"/>
        <v>3.5324074074074077E-2</v>
      </c>
      <c r="AD25" s="27">
        <f t="shared" si="12"/>
        <v>0.29462962962962963</v>
      </c>
      <c r="AE25" s="28">
        <f>AD25-AD4</f>
        <v>1.2673611111111094E-2</v>
      </c>
    </row>
    <row r="26" spans="1:31" ht="12" thickBot="1">
      <c r="A26" s="29">
        <v>42</v>
      </c>
      <c r="B26" s="30" t="s">
        <v>64</v>
      </c>
      <c r="C26" s="31" t="s">
        <v>63</v>
      </c>
      <c r="D26" s="32">
        <v>7.6018518518518527E-2</v>
      </c>
      <c r="E26" s="33"/>
      <c r="F26" s="33"/>
      <c r="G26" s="34">
        <f t="shared" si="0"/>
        <v>0</v>
      </c>
      <c r="H26" s="35">
        <f t="shared" si="1"/>
        <v>7.6018518518518527E-2</v>
      </c>
      <c r="I26" s="32">
        <v>2.2916666666666669E-2</v>
      </c>
      <c r="J26" s="33">
        <v>4.597222222222222E-2</v>
      </c>
      <c r="K26" s="35">
        <f t="shared" si="2"/>
        <v>2.3055555555555551E-2</v>
      </c>
      <c r="L26" s="36">
        <f t="shared" si="3"/>
        <v>9.9074074074074078E-2</v>
      </c>
      <c r="M26" s="32">
        <v>0.15685185185185185</v>
      </c>
      <c r="N26" s="33"/>
      <c r="O26" s="33"/>
      <c r="P26" s="33">
        <f t="shared" si="4"/>
        <v>0</v>
      </c>
      <c r="Q26" s="35">
        <f t="shared" si="5"/>
        <v>0.15685185185185185</v>
      </c>
      <c r="R26" s="36">
        <f t="shared" si="6"/>
        <v>0.25592592592592595</v>
      </c>
      <c r="S26" s="32">
        <v>1.2499999999999999E-2</v>
      </c>
      <c r="T26" s="33">
        <v>1.681712962962963E-2</v>
      </c>
      <c r="U26" s="35">
        <f t="shared" si="7"/>
        <v>4.3171296296296308E-3</v>
      </c>
      <c r="V26" s="36">
        <f t="shared" si="8"/>
        <v>0.2602430555555556</v>
      </c>
      <c r="W26" s="32">
        <v>3.2025462962962964E-2</v>
      </c>
      <c r="X26" s="66">
        <v>3.0092592592592588E-3</v>
      </c>
      <c r="Y26" s="33"/>
      <c r="Z26" s="33"/>
      <c r="AA26" s="33">
        <f t="shared" si="9"/>
        <v>0</v>
      </c>
      <c r="AB26" s="35">
        <f t="shared" si="10"/>
        <v>3.2025462962962964E-2</v>
      </c>
      <c r="AC26" s="71">
        <f t="shared" si="11"/>
        <v>3.5034722222222224E-2</v>
      </c>
      <c r="AD26" s="27">
        <f t="shared" si="12"/>
        <v>0.29527777777777781</v>
      </c>
      <c r="AE26" s="28">
        <f>AD26-AD4</f>
        <v>1.3321759259259269E-2</v>
      </c>
    </row>
    <row r="27" spans="1:31" ht="12" thickBot="1">
      <c r="A27" s="29">
        <v>33</v>
      </c>
      <c r="B27" s="30" t="s">
        <v>61</v>
      </c>
      <c r="C27" s="31" t="s">
        <v>57</v>
      </c>
      <c r="D27" s="32">
        <v>7.6018518518518527E-2</v>
      </c>
      <c r="E27" s="33"/>
      <c r="F27" s="33"/>
      <c r="G27" s="34">
        <f t="shared" si="0"/>
        <v>0</v>
      </c>
      <c r="H27" s="35">
        <f t="shared" si="1"/>
        <v>7.6018518518518527E-2</v>
      </c>
      <c r="I27" s="32">
        <v>2.361111111111111E-2</v>
      </c>
      <c r="J27" s="33">
        <v>4.614583333333333E-2</v>
      </c>
      <c r="K27" s="35">
        <f t="shared" si="2"/>
        <v>2.253472222222222E-2</v>
      </c>
      <c r="L27" s="36">
        <f t="shared" si="3"/>
        <v>9.8553240740740747E-2</v>
      </c>
      <c r="M27" s="32">
        <v>0.15822916666666667</v>
      </c>
      <c r="N27" s="33"/>
      <c r="O27" s="33"/>
      <c r="P27" s="33">
        <f t="shared" si="4"/>
        <v>0</v>
      </c>
      <c r="Q27" s="35">
        <f t="shared" si="5"/>
        <v>0.15822916666666667</v>
      </c>
      <c r="R27" s="36">
        <f t="shared" si="6"/>
        <v>0.25678240740740743</v>
      </c>
      <c r="S27" s="32">
        <v>1.1805555555555555E-2</v>
      </c>
      <c r="T27" s="33">
        <v>1.5810185185185184E-2</v>
      </c>
      <c r="U27" s="35">
        <f t="shared" si="7"/>
        <v>4.0046296296296288E-3</v>
      </c>
      <c r="V27" s="36">
        <f t="shared" si="8"/>
        <v>0.26078703703703704</v>
      </c>
      <c r="W27" s="32">
        <v>3.2025462962962964E-2</v>
      </c>
      <c r="X27" s="66">
        <v>3.414351851851852E-3</v>
      </c>
      <c r="Y27" s="33"/>
      <c r="Z27" s="33"/>
      <c r="AA27" s="33">
        <f t="shared" si="9"/>
        <v>0</v>
      </c>
      <c r="AB27" s="35">
        <f t="shared" si="10"/>
        <v>3.2025462962962964E-2</v>
      </c>
      <c r="AC27" s="71">
        <f t="shared" si="11"/>
        <v>3.5439814814814813E-2</v>
      </c>
      <c r="AD27" s="27">
        <f t="shared" si="12"/>
        <v>0.29622685185185182</v>
      </c>
      <c r="AE27" s="28">
        <f>AD27-AD4</f>
        <v>1.4270833333333288E-2</v>
      </c>
    </row>
    <row r="28" spans="1:31" ht="12" thickBot="1">
      <c r="A28" s="29">
        <v>46</v>
      </c>
      <c r="B28" s="30" t="s">
        <v>68</v>
      </c>
      <c r="C28" s="31" t="s">
        <v>63</v>
      </c>
      <c r="D28" s="32">
        <v>8.1412037037037033E-2</v>
      </c>
      <c r="E28" s="33"/>
      <c r="F28" s="33"/>
      <c r="G28" s="34">
        <f t="shared" si="0"/>
        <v>0</v>
      </c>
      <c r="H28" s="35">
        <f t="shared" si="1"/>
        <v>8.1412037037037033E-2</v>
      </c>
      <c r="I28" s="32">
        <v>1.4583333333333332E-2</v>
      </c>
      <c r="J28" s="33">
        <v>3.8692129629629632E-2</v>
      </c>
      <c r="K28" s="35">
        <f t="shared" si="2"/>
        <v>2.4108796296296302E-2</v>
      </c>
      <c r="L28" s="36">
        <f t="shared" si="3"/>
        <v>0.10552083333333334</v>
      </c>
      <c r="M28" s="32">
        <v>0.15314814814814814</v>
      </c>
      <c r="N28" s="33"/>
      <c r="O28" s="33"/>
      <c r="P28" s="33">
        <f t="shared" si="4"/>
        <v>0</v>
      </c>
      <c r="Q28" s="35">
        <f t="shared" si="5"/>
        <v>0.15314814814814814</v>
      </c>
      <c r="R28" s="36">
        <f t="shared" si="6"/>
        <v>0.25866898148148149</v>
      </c>
      <c r="S28" s="32">
        <v>1.1111111111111112E-2</v>
      </c>
      <c r="T28" s="33">
        <v>1.5196759259259259E-2</v>
      </c>
      <c r="U28" s="35">
        <f t="shared" si="7"/>
        <v>4.0856481481481473E-3</v>
      </c>
      <c r="V28" s="36">
        <f t="shared" si="8"/>
        <v>0.26275462962962964</v>
      </c>
      <c r="W28" s="32">
        <v>3.2025462962962964E-2</v>
      </c>
      <c r="X28" s="66">
        <v>3.1249999999999997E-3</v>
      </c>
      <c r="Y28" s="33"/>
      <c r="Z28" s="33"/>
      <c r="AA28" s="33">
        <f t="shared" si="9"/>
        <v>0</v>
      </c>
      <c r="AB28" s="35">
        <f t="shared" si="10"/>
        <v>3.2025462962962964E-2</v>
      </c>
      <c r="AC28" s="71">
        <f t="shared" si="11"/>
        <v>3.5150462962962967E-2</v>
      </c>
      <c r="AD28" s="27">
        <f t="shared" si="12"/>
        <v>0.29790509259259262</v>
      </c>
      <c r="AE28" s="28">
        <f>AD28-AD4</f>
        <v>1.5949074074074088E-2</v>
      </c>
    </row>
    <row r="29" spans="1:31" ht="12" thickBot="1">
      <c r="A29" s="29">
        <v>43</v>
      </c>
      <c r="B29" s="30" t="s">
        <v>65</v>
      </c>
      <c r="C29" s="31" t="s">
        <v>63</v>
      </c>
      <c r="D29" s="32">
        <v>8.1354166666666672E-2</v>
      </c>
      <c r="E29" s="33"/>
      <c r="F29" s="33"/>
      <c r="G29" s="34">
        <f t="shared" si="0"/>
        <v>0</v>
      </c>
      <c r="H29" s="35">
        <f t="shared" si="1"/>
        <v>8.1354166666666672E-2</v>
      </c>
      <c r="I29" s="32">
        <v>1.5277777777777777E-2</v>
      </c>
      <c r="J29" s="33">
        <v>3.8194444444444441E-2</v>
      </c>
      <c r="K29" s="35">
        <f t="shared" si="2"/>
        <v>2.2916666666666662E-2</v>
      </c>
      <c r="L29" s="36">
        <f t="shared" si="3"/>
        <v>0.10427083333333334</v>
      </c>
      <c r="M29" s="32">
        <v>0.15586805555555555</v>
      </c>
      <c r="N29" s="33"/>
      <c r="O29" s="33"/>
      <c r="P29" s="33">
        <f t="shared" si="4"/>
        <v>0</v>
      </c>
      <c r="Q29" s="35">
        <f t="shared" si="5"/>
        <v>0.15586805555555555</v>
      </c>
      <c r="R29" s="36">
        <f t="shared" si="6"/>
        <v>0.26013888888888892</v>
      </c>
      <c r="S29" s="32">
        <v>1.0416666666666666E-2</v>
      </c>
      <c r="T29" s="33">
        <v>1.4814814814814814E-2</v>
      </c>
      <c r="U29" s="35">
        <f t="shared" si="7"/>
        <v>4.3981481481481476E-3</v>
      </c>
      <c r="V29" s="36">
        <f t="shared" si="8"/>
        <v>0.26453703703703707</v>
      </c>
      <c r="W29" s="32">
        <v>3.2025462962962964E-2</v>
      </c>
      <c r="X29" s="66">
        <v>3.2407407407407406E-3</v>
      </c>
      <c r="Y29" s="33"/>
      <c r="Z29" s="33"/>
      <c r="AA29" s="33">
        <f t="shared" si="9"/>
        <v>0</v>
      </c>
      <c r="AB29" s="35">
        <f t="shared" si="10"/>
        <v>3.2025462962962964E-2</v>
      </c>
      <c r="AC29" s="71">
        <f t="shared" si="11"/>
        <v>3.5266203703703702E-2</v>
      </c>
      <c r="AD29" s="27">
        <f t="shared" si="12"/>
        <v>0.29980324074074077</v>
      </c>
      <c r="AE29" s="28">
        <f>AD29-AD4</f>
        <v>1.7847222222222237E-2</v>
      </c>
    </row>
    <row r="30" spans="1:31" ht="12" thickBot="1">
      <c r="A30" s="29">
        <v>17</v>
      </c>
      <c r="B30" s="30" t="s">
        <v>46</v>
      </c>
      <c r="C30" s="31" t="s">
        <v>39</v>
      </c>
      <c r="D30" s="32">
        <v>7.6018518518518527E-2</v>
      </c>
      <c r="E30" s="33"/>
      <c r="F30" s="33"/>
      <c r="G30" s="34">
        <f t="shared" si="0"/>
        <v>0</v>
      </c>
      <c r="H30" s="35">
        <f t="shared" si="1"/>
        <v>7.6018518518518527E-2</v>
      </c>
      <c r="I30" s="32">
        <v>2.0833333333333332E-2</v>
      </c>
      <c r="J30" s="33">
        <v>4.3761574074074078E-2</v>
      </c>
      <c r="K30" s="35">
        <f t="shared" si="2"/>
        <v>2.2928240740740746E-2</v>
      </c>
      <c r="L30" s="36">
        <f t="shared" si="3"/>
        <v>9.8946759259259276E-2</v>
      </c>
      <c r="M30" s="32">
        <v>0.16221064814814815</v>
      </c>
      <c r="N30" s="33"/>
      <c r="O30" s="33"/>
      <c r="P30" s="33">
        <f t="shared" si="4"/>
        <v>0</v>
      </c>
      <c r="Q30" s="35">
        <f t="shared" si="5"/>
        <v>0.16221064814814815</v>
      </c>
      <c r="R30" s="36">
        <f t="shared" si="6"/>
        <v>0.26115740740740745</v>
      </c>
      <c r="S30" s="32">
        <v>9.7222222222222224E-3</v>
      </c>
      <c r="T30" s="33">
        <v>1.4027777777777778E-2</v>
      </c>
      <c r="U30" s="35">
        <f t="shared" si="7"/>
        <v>4.3055555555555555E-3</v>
      </c>
      <c r="V30" s="36">
        <f t="shared" si="8"/>
        <v>0.26546296296296301</v>
      </c>
      <c r="W30" s="32">
        <v>3.2025462962962964E-2</v>
      </c>
      <c r="X30" s="66">
        <v>2.6041666666666665E-3</v>
      </c>
      <c r="Y30" s="33"/>
      <c r="Z30" s="33"/>
      <c r="AA30" s="33">
        <f t="shared" si="9"/>
        <v>0</v>
      </c>
      <c r="AB30" s="35">
        <f t="shared" si="10"/>
        <v>3.2025462962962964E-2</v>
      </c>
      <c r="AC30" s="71">
        <f t="shared" si="11"/>
        <v>3.4629629629629628E-2</v>
      </c>
      <c r="AD30" s="27">
        <f t="shared" si="12"/>
        <v>0.30009259259259263</v>
      </c>
      <c r="AE30" s="28">
        <f>AD30-AD4</f>
        <v>1.8136574074074097E-2</v>
      </c>
    </row>
    <row r="31" spans="1:31" ht="12" thickBot="1">
      <c r="A31" s="29">
        <v>2</v>
      </c>
      <c r="B31" s="30" t="s">
        <v>34</v>
      </c>
      <c r="C31" s="31" t="s">
        <v>33</v>
      </c>
      <c r="D31" s="32">
        <v>8.1354166666666672E-2</v>
      </c>
      <c r="E31" s="33"/>
      <c r="F31" s="33"/>
      <c r="G31" s="34">
        <f t="shared" si="0"/>
        <v>0</v>
      </c>
      <c r="H31" s="35">
        <f t="shared" si="1"/>
        <v>8.1354166666666672E-2</v>
      </c>
      <c r="I31" s="32">
        <v>1.5972222222222224E-2</v>
      </c>
      <c r="J31" s="33">
        <v>3.9328703703703706E-2</v>
      </c>
      <c r="K31" s="35">
        <f t="shared" si="2"/>
        <v>2.3356481481481482E-2</v>
      </c>
      <c r="L31" s="36">
        <f t="shared" si="3"/>
        <v>0.10471064814814815</v>
      </c>
      <c r="M31" s="32">
        <v>0.15685185185185185</v>
      </c>
      <c r="N31" s="33"/>
      <c r="O31" s="33"/>
      <c r="P31" s="33">
        <f t="shared" si="4"/>
        <v>0</v>
      </c>
      <c r="Q31" s="35">
        <f t="shared" si="5"/>
        <v>0.15685185185185185</v>
      </c>
      <c r="R31" s="36">
        <f t="shared" si="6"/>
        <v>0.26156250000000003</v>
      </c>
      <c r="S31" s="32">
        <v>9.0277777777777787E-3</v>
      </c>
      <c r="T31" s="33">
        <v>1.3101851851851852E-2</v>
      </c>
      <c r="U31" s="35">
        <f t="shared" si="7"/>
        <v>4.0740740740740737E-3</v>
      </c>
      <c r="V31" s="36">
        <f t="shared" si="8"/>
        <v>0.26563657407407409</v>
      </c>
      <c r="W31" s="32">
        <v>3.2025462962962964E-2</v>
      </c>
      <c r="X31" s="66">
        <v>3.1828703703703702E-3</v>
      </c>
      <c r="Y31" s="33"/>
      <c r="Z31" s="33"/>
      <c r="AA31" s="33">
        <f t="shared" si="9"/>
        <v>0</v>
      </c>
      <c r="AB31" s="35">
        <f t="shared" si="10"/>
        <v>3.2025462962962964E-2</v>
      </c>
      <c r="AC31" s="71">
        <f t="shared" si="11"/>
        <v>3.5208333333333335E-2</v>
      </c>
      <c r="AD31" s="27">
        <f t="shared" si="12"/>
        <v>0.30084490740740744</v>
      </c>
      <c r="AE31" s="28">
        <f>AD31-AD4</f>
        <v>1.8888888888888899E-2</v>
      </c>
    </row>
    <row r="32" spans="1:31" ht="12" thickBot="1">
      <c r="A32" s="29">
        <v>23</v>
      </c>
      <c r="B32" s="30" t="s">
        <v>54</v>
      </c>
      <c r="C32" s="31" t="s">
        <v>51</v>
      </c>
      <c r="D32" s="32">
        <v>8.5543981481481471E-2</v>
      </c>
      <c r="E32" s="33"/>
      <c r="F32" s="33"/>
      <c r="G32" s="34">
        <f t="shared" si="0"/>
        <v>0</v>
      </c>
      <c r="H32" s="35">
        <f t="shared" si="1"/>
        <v>8.5543981481481471E-2</v>
      </c>
      <c r="I32" s="32">
        <v>1.2499999999999999E-2</v>
      </c>
      <c r="J32" s="33">
        <v>3.6064814814814813E-2</v>
      </c>
      <c r="K32" s="35">
        <f t="shared" si="2"/>
        <v>2.3564814814814816E-2</v>
      </c>
      <c r="L32" s="36">
        <f t="shared" si="3"/>
        <v>0.10910879629629629</v>
      </c>
      <c r="M32" s="32">
        <v>0.15314814814814814</v>
      </c>
      <c r="N32" s="33"/>
      <c r="O32" s="33"/>
      <c r="P32" s="33">
        <f t="shared" si="4"/>
        <v>0</v>
      </c>
      <c r="Q32" s="35">
        <f t="shared" si="5"/>
        <v>0.15314814814814814</v>
      </c>
      <c r="R32" s="36">
        <f t="shared" si="6"/>
        <v>0.26225694444444442</v>
      </c>
      <c r="S32" s="32">
        <v>8.3333333333333332E-3</v>
      </c>
      <c r="T32" s="33">
        <v>1.2997685185185183E-2</v>
      </c>
      <c r="U32" s="35">
        <f t="shared" si="7"/>
        <v>4.6643518518518501E-3</v>
      </c>
      <c r="V32" s="36">
        <f t="shared" si="8"/>
        <v>0.26692129629629624</v>
      </c>
      <c r="W32" s="32">
        <v>3.2025462962962964E-2</v>
      </c>
      <c r="X32" s="66">
        <v>3.0092592592592588E-3</v>
      </c>
      <c r="Y32" s="33"/>
      <c r="Z32" s="33"/>
      <c r="AA32" s="33">
        <f t="shared" si="9"/>
        <v>0</v>
      </c>
      <c r="AB32" s="35">
        <f t="shared" si="10"/>
        <v>3.2025462962962964E-2</v>
      </c>
      <c r="AC32" s="71">
        <f t="shared" si="11"/>
        <v>3.5034722222222224E-2</v>
      </c>
      <c r="AD32" s="27">
        <f t="shared" si="12"/>
        <v>0.30195601851851844</v>
      </c>
      <c r="AE32" s="28">
        <f>AD32-AD4</f>
        <v>1.9999999999999907E-2</v>
      </c>
    </row>
    <row r="33" spans="1:31" ht="12" thickBot="1">
      <c r="A33" s="29">
        <v>20</v>
      </c>
      <c r="B33" s="30" t="s">
        <v>50</v>
      </c>
      <c r="C33" s="31" t="s">
        <v>51</v>
      </c>
      <c r="D33" s="32">
        <v>8.2013888888888886E-2</v>
      </c>
      <c r="E33" s="33"/>
      <c r="F33" s="33"/>
      <c r="G33" s="34">
        <f t="shared" si="0"/>
        <v>0</v>
      </c>
      <c r="H33" s="35">
        <f t="shared" si="1"/>
        <v>8.2013888888888886E-2</v>
      </c>
      <c r="I33" s="32">
        <v>1.3194444444444444E-2</v>
      </c>
      <c r="J33" s="33">
        <v>3.7696759259259256E-2</v>
      </c>
      <c r="K33" s="35">
        <f t="shared" si="2"/>
        <v>2.450231481481481E-2</v>
      </c>
      <c r="L33" s="36">
        <f t="shared" si="3"/>
        <v>0.1065162037037037</v>
      </c>
      <c r="M33" s="32">
        <v>0.16221064814814815</v>
      </c>
      <c r="N33" s="33"/>
      <c r="O33" s="33"/>
      <c r="P33" s="33">
        <f t="shared" si="4"/>
        <v>0</v>
      </c>
      <c r="Q33" s="35">
        <f t="shared" si="5"/>
        <v>0.16221064814814815</v>
      </c>
      <c r="R33" s="36">
        <f t="shared" si="6"/>
        <v>0.26872685185185186</v>
      </c>
      <c r="S33" s="32">
        <v>7.6388888888888886E-3</v>
      </c>
      <c r="T33" s="33">
        <v>1.1805555555555555E-2</v>
      </c>
      <c r="U33" s="35">
        <f t="shared" si="7"/>
        <v>4.1666666666666666E-3</v>
      </c>
      <c r="V33" s="36">
        <f t="shared" si="8"/>
        <v>0.27289351851851851</v>
      </c>
      <c r="W33" s="32">
        <v>3.2025462962962964E-2</v>
      </c>
      <c r="X33" s="66">
        <v>3.1249999999999997E-3</v>
      </c>
      <c r="Y33" s="33"/>
      <c r="Z33" s="33"/>
      <c r="AA33" s="33">
        <f t="shared" si="9"/>
        <v>0</v>
      </c>
      <c r="AB33" s="35">
        <f t="shared" si="10"/>
        <v>3.2025462962962964E-2</v>
      </c>
      <c r="AC33" s="71">
        <f t="shared" si="11"/>
        <v>3.5150462962962967E-2</v>
      </c>
      <c r="AD33" s="27">
        <f t="shared" si="12"/>
        <v>0.30804398148148149</v>
      </c>
      <c r="AE33" s="28">
        <f>AD33-AD4</f>
        <v>2.6087962962962952E-2</v>
      </c>
    </row>
    <row r="34" spans="1:31" ht="12" thickBot="1">
      <c r="A34" s="38">
        <v>45</v>
      </c>
      <c r="B34" s="39" t="s">
        <v>67</v>
      </c>
      <c r="C34" s="40" t="s">
        <v>63</v>
      </c>
      <c r="D34" s="41">
        <v>8.1504629629629635E-2</v>
      </c>
      <c r="E34" s="42"/>
      <c r="F34" s="42"/>
      <c r="G34" s="43">
        <f t="shared" si="0"/>
        <v>0</v>
      </c>
      <c r="H34" s="44">
        <f t="shared" si="1"/>
        <v>8.1504629629629635E-2</v>
      </c>
      <c r="I34" s="41">
        <v>1.3888888888888888E-2</v>
      </c>
      <c r="J34" s="42">
        <v>3.829861111111111E-2</v>
      </c>
      <c r="K34" s="44">
        <f t="shared" si="2"/>
        <v>2.4409722222222222E-2</v>
      </c>
      <c r="L34" s="45">
        <f t="shared" si="3"/>
        <v>0.10591435185185186</v>
      </c>
      <c r="M34" s="41">
        <v>0.17262731481481483</v>
      </c>
      <c r="N34" s="42"/>
      <c r="O34" s="42"/>
      <c r="P34" s="42">
        <f t="shared" si="4"/>
        <v>0</v>
      </c>
      <c r="Q34" s="44">
        <f t="shared" si="5"/>
        <v>0.17262731481481483</v>
      </c>
      <c r="R34" s="45">
        <f t="shared" si="6"/>
        <v>0.27854166666666669</v>
      </c>
      <c r="S34" s="41">
        <v>6.9444444444444441E-3</v>
      </c>
      <c r="T34" s="42">
        <v>1.1493055555555555E-2</v>
      </c>
      <c r="U34" s="44">
        <f t="shared" si="7"/>
        <v>4.5486111111111109E-3</v>
      </c>
      <c r="V34" s="45">
        <f t="shared" si="8"/>
        <v>0.28309027777777779</v>
      </c>
      <c r="W34" s="41">
        <v>3.2025462962962964E-2</v>
      </c>
      <c r="X34" s="67">
        <v>3.2407407407407406E-3</v>
      </c>
      <c r="Y34" s="42"/>
      <c r="Z34" s="42"/>
      <c r="AA34" s="42">
        <f t="shared" si="9"/>
        <v>0</v>
      </c>
      <c r="AB34" s="44">
        <f t="shared" si="10"/>
        <v>3.2025462962962964E-2</v>
      </c>
      <c r="AC34" s="71">
        <f t="shared" si="11"/>
        <v>3.5266203703703702E-2</v>
      </c>
      <c r="AD34" s="27">
        <f t="shared" si="12"/>
        <v>0.31835648148148149</v>
      </c>
      <c r="AE34" s="28">
        <f>AD34-AD4</f>
        <v>3.6400462962962954E-2</v>
      </c>
    </row>
    <row r="35" spans="1:31">
      <c r="AD35" s="6"/>
    </row>
    <row r="36" spans="1:31">
      <c r="AD36" s="6"/>
    </row>
  </sheetData>
  <sortState ref="A4:AE34">
    <sortCondition ref="AD4:AD34"/>
  </sortState>
  <mergeCells count="2">
    <mergeCell ref="D2:AD2"/>
    <mergeCell ref="A1:AE1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sqref="A1:R1"/>
    </sheetView>
  </sheetViews>
  <sheetFormatPr defaultRowHeight="15"/>
  <cols>
    <col min="1" max="1" width="8.28515625" customWidth="1"/>
    <col min="2" max="2" width="27" bestFit="1" customWidth="1"/>
    <col min="3" max="3" width="7.140625" bestFit="1" customWidth="1"/>
    <col min="4" max="4" width="8.28515625" style="2" customWidth="1"/>
    <col min="5" max="5" width="8.42578125" style="2" customWidth="1"/>
    <col min="6" max="6" width="7.5703125" style="2" customWidth="1"/>
    <col min="7" max="7" width="7.85546875" style="2" customWidth="1"/>
    <col min="8" max="9" width="8" style="2" hidden="1" customWidth="1"/>
    <col min="10" max="10" width="9.140625" style="2" hidden="1" customWidth="1"/>
    <col min="11" max="17" width="9.140625" style="2" customWidth="1"/>
    <col min="18" max="18" width="11" style="2" customWidth="1"/>
  </cols>
  <sheetData>
    <row r="1" spans="1:18" ht="15.75" thickBot="1">
      <c r="A1" s="81" t="s">
        <v>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15.75" thickBot="1">
      <c r="A2" s="46"/>
      <c r="B2" s="46"/>
      <c r="C2" s="46"/>
      <c r="D2" s="78" t="s">
        <v>24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18" s="1" customFormat="1" ht="60">
      <c r="A3" s="64" t="s">
        <v>0</v>
      </c>
      <c r="B3" s="65" t="s">
        <v>1</v>
      </c>
      <c r="C3" s="65" t="s">
        <v>2</v>
      </c>
      <c r="D3" s="47" t="s">
        <v>73</v>
      </c>
      <c r="E3" s="47" t="s">
        <v>74</v>
      </c>
      <c r="F3" s="48" t="s">
        <v>14</v>
      </c>
      <c r="G3" s="48" t="s">
        <v>25</v>
      </c>
      <c r="H3" s="48" t="s">
        <v>79</v>
      </c>
      <c r="I3" s="48" t="s">
        <v>80</v>
      </c>
      <c r="J3" s="48" t="s">
        <v>15</v>
      </c>
      <c r="K3" s="48" t="s">
        <v>26</v>
      </c>
      <c r="L3" s="48" t="s">
        <v>27</v>
      </c>
      <c r="M3" s="48" t="s">
        <v>92</v>
      </c>
      <c r="N3" s="48" t="s">
        <v>93</v>
      </c>
      <c r="O3" s="48" t="s">
        <v>94</v>
      </c>
      <c r="P3" s="48" t="s">
        <v>28</v>
      </c>
      <c r="Q3" s="48" t="s">
        <v>29</v>
      </c>
      <c r="R3" s="49" t="s">
        <v>30</v>
      </c>
    </row>
    <row r="4" spans="1:18" ht="15.75" thickBot="1">
      <c r="A4" s="50">
        <v>12</v>
      </c>
      <c r="B4" s="51" t="s">
        <v>41</v>
      </c>
      <c r="C4" s="51" t="s">
        <v>39</v>
      </c>
      <c r="D4" s="52">
        <v>2</v>
      </c>
      <c r="E4" s="53">
        <v>1</v>
      </c>
      <c r="F4" s="54"/>
      <c r="G4" s="54">
        <f t="shared" ref="G4:G13" si="0">SUM(D4:F4)</f>
        <v>3</v>
      </c>
      <c r="H4" s="54"/>
      <c r="I4" s="54"/>
      <c r="J4" s="54">
        <v>4</v>
      </c>
      <c r="K4" s="54">
        <f t="shared" ref="K4:K13" si="1">SUM(H4:J4)</f>
        <v>4</v>
      </c>
      <c r="L4" s="54">
        <f t="shared" ref="L4:L13" si="2">G4+K4</f>
        <v>7</v>
      </c>
      <c r="M4" s="54">
        <v>3</v>
      </c>
      <c r="N4" s="54">
        <v>3</v>
      </c>
      <c r="O4" s="54">
        <v>2</v>
      </c>
      <c r="P4" s="54">
        <v>10</v>
      </c>
      <c r="Q4" s="54">
        <f t="shared" ref="Q4:Q13" si="3">SUM(M4:P4)</f>
        <v>18</v>
      </c>
      <c r="R4" s="55">
        <f t="shared" ref="R4:R13" si="4">L4+Q4</f>
        <v>25</v>
      </c>
    </row>
    <row r="5" spans="1:18">
      <c r="A5" s="56">
        <v>1</v>
      </c>
      <c r="B5" s="57" t="s">
        <v>75</v>
      </c>
      <c r="C5" s="57" t="s">
        <v>33</v>
      </c>
      <c r="D5" s="58">
        <v>3</v>
      </c>
      <c r="E5" s="59">
        <v>2</v>
      </c>
      <c r="F5" s="60">
        <v>4</v>
      </c>
      <c r="G5" s="60">
        <f t="shared" si="0"/>
        <v>9</v>
      </c>
      <c r="H5" s="60"/>
      <c r="I5" s="60">
        <v>2</v>
      </c>
      <c r="J5" s="60"/>
      <c r="K5" s="60">
        <f t="shared" si="1"/>
        <v>2</v>
      </c>
      <c r="L5" s="60">
        <f t="shared" si="2"/>
        <v>11</v>
      </c>
      <c r="M5" s="60"/>
      <c r="N5" s="60"/>
      <c r="O5" s="60"/>
      <c r="P5" s="60">
        <v>4</v>
      </c>
      <c r="Q5" s="60">
        <f t="shared" si="3"/>
        <v>4</v>
      </c>
      <c r="R5" s="61">
        <f t="shared" si="4"/>
        <v>15</v>
      </c>
    </row>
    <row r="6" spans="1:18">
      <c r="A6" s="50">
        <v>31</v>
      </c>
      <c r="B6" s="51" t="s">
        <v>59</v>
      </c>
      <c r="C6" s="51" t="s">
        <v>57</v>
      </c>
      <c r="D6" s="52">
        <v>1</v>
      </c>
      <c r="E6" s="53">
        <v>3</v>
      </c>
      <c r="F6" s="54">
        <v>6</v>
      </c>
      <c r="G6" s="54">
        <f t="shared" si="0"/>
        <v>10</v>
      </c>
      <c r="H6" s="54">
        <v>2</v>
      </c>
      <c r="I6" s="54">
        <v>1</v>
      </c>
      <c r="J6" s="54"/>
      <c r="K6" s="54">
        <f t="shared" si="1"/>
        <v>3</v>
      </c>
      <c r="L6" s="54">
        <f t="shared" si="2"/>
        <v>13</v>
      </c>
      <c r="M6" s="54"/>
      <c r="N6" s="54"/>
      <c r="O6" s="54"/>
      <c r="P6" s="54"/>
      <c r="Q6" s="54">
        <f t="shared" si="3"/>
        <v>0</v>
      </c>
      <c r="R6" s="55">
        <f t="shared" si="4"/>
        <v>13</v>
      </c>
    </row>
    <row r="7" spans="1:18">
      <c r="A7" s="50">
        <v>5</v>
      </c>
      <c r="B7" s="51" t="s">
        <v>37</v>
      </c>
      <c r="C7" s="63" t="s">
        <v>33</v>
      </c>
      <c r="D7" s="52"/>
      <c r="E7" s="53"/>
      <c r="F7" s="54"/>
      <c r="G7" s="54">
        <f t="shared" si="0"/>
        <v>0</v>
      </c>
      <c r="H7" s="54"/>
      <c r="I7" s="54"/>
      <c r="J7" s="54"/>
      <c r="K7" s="54">
        <f t="shared" si="1"/>
        <v>0</v>
      </c>
      <c r="L7" s="54">
        <f t="shared" si="2"/>
        <v>0</v>
      </c>
      <c r="M7" s="54">
        <v>2</v>
      </c>
      <c r="N7" s="54">
        <v>2</v>
      </c>
      <c r="O7" s="54">
        <v>3</v>
      </c>
      <c r="P7" s="54">
        <v>6</v>
      </c>
      <c r="Q7" s="54">
        <f t="shared" si="3"/>
        <v>13</v>
      </c>
      <c r="R7" s="55">
        <f t="shared" si="4"/>
        <v>13</v>
      </c>
    </row>
    <row r="8" spans="1:18">
      <c r="A8" s="50">
        <v>13</v>
      </c>
      <c r="B8" s="51" t="s">
        <v>42</v>
      </c>
      <c r="C8" s="51" t="s">
        <v>39</v>
      </c>
      <c r="D8" s="52"/>
      <c r="E8" s="53"/>
      <c r="F8" s="54">
        <v>10</v>
      </c>
      <c r="G8" s="54">
        <f t="shared" si="0"/>
        <v>10</v>
      </c>
      <c r="H8" s="54">
        <v>1</v>
      </c>
      <c r="I8" s="54"/>
      <c r="J8" s="54"/>
      <c r="K8" s="54">
        <f t="shared" si="1"/>
        <v>1</v>
      </c>
      <c r="L8" s="54">
        <f t="shared" si="2"/>
        <v>11</v>
      </c>
      <c r="M8" s="54"/>
      <c r="N8" s="54"/>
      <c r="O8" s="54"/>
      <c r="P8" s="54"/>
      <c r="Q8" s="54">
        <f t="shared" si="3"/>
        <v>0</v>
      </c>
      <c r="R8" s="55">
        <f t="shared" si="4"/>
        <v>11</v>
      </c>
    </row>
    <row r="9" spans="1:18">
      <c r="A9" s="50">
        <v>4</v>
      </c>
      <c r="B9" s="62" t="s">
        <v>36</v>
      </c>
      <c r="C9" s="63" t="s">
        <v>33</v>
      </c>
      <c r="D9" s="52"/>
      <c r="E9" s="53"/>
      <c r="F9" s="54"/>
      <c r="G9" s="54">
        <f t="shared" si="0"/>
        <v>0</v>
      </c>
      <c r="H9" s="54"/>
      <c r="I9" s="54"/>
      <c r="J9" s="54">
        <v>10</v>
      </c>
      <c r="K9" s="54">
        <f t="shared" si="1"/>
        <v>10</v>
      </c>
      <c r="L9" s="54">
        <f t="shared" si="2"/>
        <v>10</v>
      </c>
      <c r="M9" s="54"/>
      <c r="N9" s="54"/>
      <c r="O9" s="54"/>
      <c r="P9" s="54"/>
      <c r="Q9" s="54">
        <f t="shared" si="3"/>
        <v>0</v>
      </c>
      <c r="R9" s="55">
        <f t="shared" si="4"/>
        <v>10</v>
      </c>
    </row>
    <row r="10" spans="1:18">
      <c r="A10" s="50">
        <v>51</v>
      </c>
      <c r="B10" s="62" t="s">
        <v>49</v>
      </c>
      <c r="C10" s="63" t="s">
        <v>48</v>
      </c>
      <c r="D10" s="52"/>
      <c r="E10" s="53"/>
      <c r="F10" s="54"/>
      <c r="G10" s="54">
        <f t="shared" si="0"/>
        <v>0</v>
      </c>
      <c r="H10" s="54">
        <v>3</v>
      </c>
      <c r="I10" s="54">
        <v>3</v>
      </c>
      <c r="J10" s="54"/>
      <c r="K10" s="54">
        <f t="shared" si="1"/>
        <v>6</v>
      </c>
      <c r="L10" s="54">
        <f t="shared" si="2"/>
        <v>6</v>
      </c>
      <c r="M10" s="54"/>
      <c r="N10" s="54"/>
      <c r="O10" s="54">
        <v>1</v>
      </c>
      <c r="P10" s="54"/>
      <c r="Q10" s="54">
        <f t="shared" si="3"/>
        <v>1</v>
      </c>
      <c r="R10" s="55">
        <f t="shared" si="4"/>
        <v>7</v>
      </c>
    </row>
    <row r="11" spans="1:18">
      <c r="A11" s="50">
        <v>22</v>
      </c>
      <c r="B11" s="62" t="s">
        <v>53</v>
      </c>
      <c r="C11" s="51" t="s">
        <v>51</v>
      </c>
      <c r="D11" s="52"/>
      <c r="E11" s="53"/>
      <c r="F11" s="54"/>
      <c r="G11" s="54">
        <f t="shared" si="0"/>
        <v>0</v>
      </c>
      <c r="H11" s="54"/>
      <c r="I11" s="54"/>
      <c r="J11" s="54">
        <v>6</v>
      </c>
      <c r="K11" s="54">
        <f t="shared" si="1"/>
        <v>6</v>
      </c>
      <c r="L11" s="54">
        <f t="shared" si="2"/>
        <v>6</v>
      </c>
      <c r="M11" s="54"/>
      <c r="N11" s="54"/>
      <c r="O11" s="54"/>
      <c r="P11" s="54"/>
      <c r="Q11" s="54">
        <f t="shared" si="3"/>
        <v>0</v>
      </c>
      <c r="R11" s="55">
        <f t="shared" si="4"/>
        <v>6</v>
      </c>
    </row>
    <row r="12" spans="1:18">
      <c r="A12" s="50">
        <v>25</v>
      </c>
      <c r="B12" s="51" t="s">
        <v>56</v>
      </c>
      <c r="C12" s="51" t="s">
        <v>51</v>
      </c>
      <c r="D12" s="52"/>
      <c r="E12" s="53"/>
      <c r="F12" s="54"/>
      <c r="G12" s="54">
        <f t="shared" si="0"/>
        <v>0</v>
      </c>
      <c r="H12" s="54"/>
      <c r="I12" s="54"/>
      <c r="J12" s="54"/>
      <c r="K12" s="54">
        <f t="shared" si="1"/>
        <v>0</v>
      </c>
      <c r="L12" s="54">
        <f t="shared" si="2"/>
        <v>0</v>
      </c>
      <c r="M12" s="54">
        <v>1</v>
      </c>
      <c r="N12" s="54"/>
      <c r="O12" s="54"/>
      <c r="P12" s="54"/>
      <c r="Q12" s="54">
        <f t="shared" si="3"/>
        <v>1</v>
      </c>
      <c r="R12" s="55">
        <f t="shared" si="4"/>
        <v>1</v>
      </c>
    </row>
    <row r="13" spans="1:18">
      <c r="A13" s="50">
        <v>40</v>
      </c>
      <c r="B13" s="51" t="s">
        <v>62</v>
      </c>
      <c r="C13" s="51" t="s">
        <v>63</v>
      </c>
      <c r="D13" s="52"/>
      <c r="E13" s="53"/>
      <c r="F13" s="54"/>
      <c r="G13" s="54">
        <f t="shared" si="0"/>
        <v>0</v>
      </c>
      <c r="H13" s="54"/>
      <c r="I13" s="54"/>
      <c r="J13" s="54"/>
      <c r="K13" s="54">
        <f t="shared" si="1"/>
        <v>0</v>
      </c>
      <c r="L13" s="54">
        <f t="shared" si="2"/>
        <v>0</v>
      </c>
      <c r="M13" s="54"/>
      <c r="N13" s="54">
        <v>1</v>
      </c>
      <c r="O13" s="54"/>
      <c r="P13" s="54"/>
      <c r="Q13" s="54">
        <f t="shared" si="3"/>
        <v>1</v>
      </c>
      <c r="R13" s="55">
        <f t="shared" si="4"/>
        <v>1</v>
      </c>
    </row>
    <row r="14" spans="1:18">
      <c r="A14" s="50"/>
      <c r="B14" s="51"/>
      <c r="C14" s="51"/>
      <c r="D14" s="52"/>
      <c r="E14" s="53"/>
      <c r="F14" s="54"/>
      <c r="G14" s="54">
        <f t="shared" ref="G14" si="5">SUM(D14:F14)</f>
        <v>0</v>
      </c>
      <c r="H14" s="54"/>
      <c r="I14" s="54"/>
      <c r="J14" s="54"/>
      <c r="K14" s="54">
        <f t="shared" ref="K14" si="6">SUM(H14:J14)</f>
        <v>0</v>
      </c>
      <c r="L14" s="54">
        <f t="shared" ref="L14" si="7">G14+K14</f>
        <v>0</v>
      </c>
      <c r="M14" s="54"/>
      <c r="N14" s="54"/>
      <c r="O14" s="54"/>
      <c r="P14" s="54"/>
      <c r="Q14" s="54">
        <f t="shared" ref="Q14" si="8">SUM(M14:P14)</f>
        <v>0</v>
      </c>
      <c r="R14" s="55">
        <f t="shared" ref="R14" si="9">L14+Q14</f>
        <v>0</v>
      </c>
    </row>
  </sheetData>
  <sortState ref="A4:R13">
    <sortCondition descending="1" ref="R4:R13"/>
  </sortState>
  <mergeCells count="2">
    <mergeCell ref="D2:R2"/>
    <mergeCell ref="A1:R1"/>
  </mergeCells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75" zoomScaleNormal="75" workbookViewId="0">
      <selection activeCell="B34" sqref="B34"/>
    </sheetView>
  </sheetViews>
  <sheetFormatPr defaultRowHeight="15"/>
  <cols>
    <col min="1" max="1" width="13.5703125" bestFit="1" customWidth="1"/>
    <col min="2" max="2" width="32.42578125" customWidth="1"/>
    <col min="3" max="3" width="10" customWidth="1"/>
    <col min="4" max="4" width="12" style="2" customWidth="1"/>
    <col min="5" max="5" width="12.140625" style="2" customWidth="1"/>
    <col min="6" max="6" width="13" style="2" customWidth="1"/>
    <col min="7" max="7" width="12.140625" style="2" customWidth="1"/>
    <col min="8" max="8" width="12" style="2" customWidth="1"/>
    <col min="9" max="9" width="12.7109375" style="2" customWidth="1"/>
    <col min="10" max="10" width="11.85546875" style="2" customWidth="1"/>
    <col min="11" max="11" width="11.42578125" customWidth="1"/>
    <col min="12" max="12" width="11.85546875" customWidth="1"/>
  </cols>
  <sheetData>
    <row r="1" spans="1:12" ht="18.75">
      <c r="A1" s="84" t="s">
        <v>100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9.5" thickBot="1">
      <c r="A2" s="86"/>
      <c r="B2" s="86"/>
      <c r="C2" s="86"/>
      <c r="D2" s="87"/>
      <c r="E2" s="87"/>
      <c r="F2" s="87"/>
      <c r="G2" s="87"/>
      <c r="H2" s="88"/>
      <c r="I2" s="88"/>
      <c r="J2" s="89"/>
      <c r="K2" s="86"/>
      <c r="L2" s="86"/>
    </row>
    <row r="3" spans="1:12" ht="75.75" thickBot="1">
      <c r="A3" s="90" t="s">
        <v>0</v>
      </c>
      <c r="B3" s="91" t="s">
        <v>1</v>
      </c>
      <c r="C3" s="118" t="s">
        <v>2</v>
      </c>
      <c r="D3" s="119" t="s">
        <v>70</v>
      </c>
      <c r="E3" s="119" t="s">
        <v>71</v>
      </c>
      <c r="F3" s="119" t="s">
        <v>72</v>
      </c>
      <c r="G3" s="120" t="s">
        <v>81</v>
      </c>
      <c r="H3" s="120" t="s">
        <v>82</v>
      </c>
      <c r="I3" s="120" t="s">
        <v>83</v>
      </c>
      <c r="J3" s="121" t="s">
        <v>27</v>
      </c>
      <c r="K3" s="122" t="s">
        <v>89</v>
      </c>
      <c r="L3" s="123" t="s">
        <v>90</v>
      </c>
    </row>
    <row r="4" spans="1:12" ht="18.75">
      <c r="A4" s="92">
        <v>50</v>
      </c>
      <c r="B4" s="93" t="s">
        <v>78</v>
      </c>
      <c r="C4" s="94" t="s">
        <v>48</v>
      </c>
      <c r="D4" s="95">
        <v>2</v>
      </c>
      <c r="E4" s="96">
        <v>2</v>
      </c>
      <c r="F4" s="96">
        <f t="shared" ref="F4:F10" si="0">SUM(D4:E4)</f>
        <v>4</v>
      </c>
      <c r="G4" s="97">
        <v>4</v>
      </c>
      <c r="H4" s="98">
        <v>6</v>
      </c>
      <c r="I4" s="98">
        <f t="shared" ref="I4:I10" si="1">SUM(G4:H4)</f>
        <v>10</v>
      </c>
      <c r="J4" s="98">
        <f t="shared" ref="J4:J10" si="2">F4+I4</f>
        <v>14</v>
      </c>
      <c r="K4" s="99"/>
      <c r="L4" s="100">
        <f t="shared" ref="L4:L10" si="3">J4+K4</f>
        <v>14</v>
      </c>
    </row>
    <row r="5" spans="1:12" ht="18.75">
      <c r="A5" s="124">
        <v>1</v>
      </c>
      <c r="B5" s="125" t="s">
        <v>69</v>
      </c>
      <c r="C5" s="125" t="s">
        <v>33</v>
      </c>
      <c r="D5" s="126">
        <v>3</v>
      </c>
      <c r="E5" s="127"/>
      <c r="F5" s="128">
        <f t="shared" si="0"/>
        <v>3</v>
      </c>
      <c r="G5" s="129">
        <v>2</v>
      </c>
      <c r="H5" s="130">
        <v>4</v>
      </c>
      <c r="I5" s="130">
        <f t="shared" si="1"/>
        <v>6</v>
      </c>
      <c r="J5" s="130">
        <f t="shared" si="2"/>
        <v>9</v>
      </c>
      <c r="K5" s="131">
        <v>4</v>
      </c>
      <c r="L5" s="132">
        <f t="shared" si="3"/>
        <v>13</v>
      </c>
    </row>
    <row r="6" spans="1:12" ht="18.75">
      <c r="A6" s="101">
        <v>12</v>
      </c>
      <c r="B6" s="102" t="s">
        <v>41</v>
      </c>
      <c r="C6" s="107" t="s">
        <v>39</v>
      </c>
      <c r="D6" s="103">
        <v>1</v>
      </c>
      <c r="E6" s="104"/>
      <c r="F6" s="96">
        <f t="shared" si="0"/>
        <v>1</v>
      </c>
      <c r="G6" s="105"/>
      <c r="H6" s="98"/>
      <c r="I6" s="98">
        <f t="shared" si="1"/>
        <v>0</v>
      </c>
      <c r="J6" s="98">
        <f t="shared" si="2"/>
        <v>1</v>
      </c>
      <c r="K6" s="106">
        <v>6</v>
      </c>
      <c r="L6" s="100">
        <f t="shared" si="3"/>
        <v>7</v>
      </c>
    </row>
    <row r="7" spans="1:12" ht="18.75">
      <c r="A7" s="101">
        <v>51</v>
      </c>
      <c r="B7" s="108" t="s">
        <v>49</v>
      </c>
      <c r="C7" s="102" t="s">
        <v>48</v>
      </c>
      <c r="D7" s="103"/>
      <c r="E7" s="104"/>
      <c r="F7" s="96">
        <f t="shared" si="0"/>
        <v>0</v>
      </c>
      <c r="G7" s="105">
        <v>6</v>
      </c>
      <c r="H7" s="98"/>
      <c r="I7" s="98">
        <f t="shared" si="1"/>
        <v>6</v>
      </c>
      <c r="J7" s="98">
        <f t="shared" si="2"/>
        <v>6</v>
      </c>
      <c r="K7" s="106"/>
      <c r="L7" s="100">
        <f t="shared" si="3"/>
        <v>6</v>
      </c>
    </row>
    <row r="8" spans="1:12" ht="18.75">
      <c r="A8" s="133">
        <v>3</v>
      </c>
      <c r="B8" s="134" t="s">
        <v>35</v>
      </c>
      <c r="C8" s="135" t="s">
        <v>33</v>
      </c>
      <c r="D8" s="136"/>
      <c r="E8" s="137"/>
      <c r="F8" s="138">
        <f t="shared" si="0"/>
        <v>0</v>
      </c>
      <c r="G8" s="139"/>
      <c r="H8" s="140">
        <v>2</v>
      </c>
      <c r="I8" s="140">
        <f t="shared" si="1"/>
        <v>2</v>
      </c>
      <c r="J8" s="140">
        <f t="shared" si="2"/>
        <v>2</v>
      </c>
      <c r="K8" s="141">
        <v>2</v>
      </c>
      <c r="L8" s="142">
        <f t="shared" si="3"/>
        <v>4</v>
      </c>
    </row>
    <row r="9" spans="1:12" ht="18.75">
      <c r="A9" s="101">
        <v>13</v>
      </c>
      <c r="B9" s="102" t="s">
        <v>42</v>
      </c>
      <c r="C9" s="102" t="s">
        <v>39</v>
      </c>
      <c r="D9" s="103"/>
      <c r="E9" s="104">
        <v>3</v>
      </c>
      <c r="F9" s="96">
        <f t="shared" si="0"/>
        <v>3</v>
      </c>
      <c r="G9" s="105"/>
      <c r="H9" s="98"/>
      <c r="I9" s="98">
        <f t="shared" si="1"/>
        <v>0</v>
      </c>
      <c r="J9" s="98">
        <f t="shared" si="2"/>
        <v>3</v>
      </c>
      <c r="K9" s="106"/>
      <c r="L9" s="100">
        <f t="shared" si="3"/>
        <v>3</v>
      </c>
    </row>
    <row r="10" spans="1:12" ht="19.5" thickBot="1">
      <c r="A10" s="109">
        <v>25</v>
      </c>
      <c r="B10" s="110" t="s">
        <v>56</v>
      </c>
      <c r="C10" s="110" t="s">
        <v>51</v>
      </c>
      <c r="D10" s="111"/>
      <c r="E10" s="112">
        <v>1</v>
      </c>
      <c r="F10" s="113">
        <f t="shared" si="0"/>
        <v>1</v>
      </c>
      <c r="G10" s="114"/>
      <c r="H10" s="115"/>
      <c r="I10" s="115">
        <f t="shared" si="1"/>
        <v>0</v>
      </c>
      <c r="J10" s="115">
        <f t="shared" si="2"/>
        <v>1</v>
      </c>
      <c r="K10" s="116"/>
      <c r="L10" s="117">
        <f t="shared" si="3"/>
        <v>1</v>
      </c>
    </row>
  </sheetData>
  <sortState ref="A4:L10">
    <sortCondition descending="1" ref="L4:L10"/>
  </sortState>
  <mergeCells count="2">
    <mergeCell ref="D2:G2"/>
    <mergeCell ref="A1:L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S6" sqref="S6"/>
    </sheetView>
  </sheetViews>
  <sheetFormatPr defaultRowHeight="12"/>
  <cols>
    <col min="1" max="1" width="12.85546875" style="3" customWidth="1"/>
    <col min="2" max="2" width="14.140625" style="3" customWidth="1"/>
    <col min="3" max="4" width="12.42578125" style="4" customWidth="1"/>
    <col min="5" max="5" width="13.42578125" style="4" customWidth="1"/>
    <col min="6" max="6" width="11.5703125" style="4" customWidth="1"/>
    <col min="7" max="7" width="12" style="3" customWidth="1"/>
    <col min="8" max="8" width="12.7109375" style="4" customWidth="1"/>
    <col min="9" max="9" width="12.85546875" style="3" customWidth="1"/>
    <col min="10" max="10" width="13.140625" style="3" customWidth="1"/>
    <col min="11" max="11" width="12.28515625" style="4" customWidth="1"/>
    <col min="12" max="12" width="12.5703125" style="4" customWidth="1"/>
    <col min="13" max="13" width="13" style="4" customWidth="1"/>
    <col min="14" max="14" width="13.140625" style="4" customWidth="1"/>
    <col min="15" max="15" width="12" style="4" customWidth="1"/>
    <col min="16" max="16" width="12.28515625" style="4" customWidth="1"/>
    <col min="17" max="16384" width="9.140625" style="3"/>
  </cols>
  <sheetData>
    <row r="1" spans="1:16" ht="18.75">
      <c r="A1" s="84" t="s">
        <v>96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9.5" thickBot="1">
      <c r="A2" s="86"/>
      <c r="B2" s="86"/>
      <c r="C2" s="143"/>
      <c r="D2" s="143"/>
      <c r="E2" s="143"/>
      <c r="F2" s="143"/>
      <c r="G2" s="86"/>
      <c r="H2" s="143"/>
      <c r="I2" s="86"/>
      <c r="J2" s="86"/>
      <c r="K2" s="143"/>
      <c r="L2" s="143"/>
      <c r="M2" s="143"/>
      <c r="N2" s="143"/>
      <c r="O2" s="143"/>
      <c r="P2" s="143"/>
    </row>
    <row r="3" spans="1:16" s="5" customFormat="1" ht="94.5" thickBot="1">
      <c r="A3" s="144" t="s">
        <v>87</v>
      </c>
      <c r="B3" s="145" t="s">
        <v>2</v>
      </c>
      <c r="C3" s="146" t="s">
        <v>8</v>
      </c>
      <c r="D3" s="147" t="s">
        <v>25</v>
      </c>
      <c r="E3" s="148" t="s">
        <v>13</v>
      </c>
      <c r="F3" s="147" t="s">
        <v>85</v>
      </c>
      <c r="G3" s="149" t="s">
        <v>86</v>
      </c>
      <c r="H3" s="150" t="s">
        <v>12</v>
      </c>
      <c r="I3" s="144" t="s">
        <v>84</v>
      </c>
      <c r="J3" s="149" t="s">
        <v>88</v>
      </c>
      <c r="K3" s="150" t="s">
        <v>11</v>
      </c>
      <c r="L3" s="147" t="s">
        <v>91</v>
      </c>
      <c r="M3" s="150" t="s">
        <v>95</v>
      </c>
      <c r="N3" s="147" t="s">
        <v>10</v>
      </c>
      <c r="O3" s="147" t="s">
        <v>103</v>
      </c>
      <c r="P3" s="151" t="s">
        <v>104</v>
      </c>
    </row>
    <row r="4" spans="1:16" ht="18.75">
      <c r="A4" s="184">
        <v>1</v>
      </c>
      <c r="B4" s="185" t="s">
        <v>33</v>
      </c>
      <c r="C4" s="186">
        <v>7.5914351851851858E-2</v>
      </c>
      <c r="D4" s="187"/>
      <c r="E4" s="188">
        <v>2.0810185185185185E-2</v>
      </c>
      <c r="F4" s="187"/>
      <c r="G4" s="189"/>
      <c r="H4" s="190">
        <v>0.15099537037037036</v>
      </c>
      <c r="I4" s="191"/>
      <c r="J4" s="189"/>
      <c r="K4" s="190">
        <v>3.4375E-3</v>
      </c>
      <c r="L4" s="187"/>
      <c r="M4" s="190"/>
      <c r="N4" s="187">
        <v>3.1284722222222221E-2</v>
      </c>
      <c r="O4" s="187"/>
      <c r="P4" s="187"/>
    </row>
    <row r="5" spans="1:16" ht="18.75">
      <c r="A5" s="192"/>
      <c r="B5" s="193" t="s">
        <v>33</v>
      </c>
      <c r="C5" s="194">
        <v>7.6018518518518527E-2</v>
      </c>
      <c r="D5" s="195"/>
      <c r="E5" s="196">
        <v>2.0763888888888887E-2</v>
      </c>
      <c r="F5" s="195"/>
      <c r="G5" s="197"/>
      <c r="H5" s="198">
        <v>0.15130787037037038</v>
      </c>
      <c r="I5" s="141"/>
      <c r="J5" s="197"/>
      <c r="K5" s="198">
        <v>3.645833333333333E-3</v>
      </c>
      <c r="L5" s="195"/>
      <c r="M5" s="198"/>
      <c r="N5" s="195">
        <v>3.1886574074074074E-2</v>
      </c>
      <c r="O5" s="195"/>
      <c r="P5" s="195"/>
    </row>
    <row r="6" spans="1:16" ht="19.5" thickBot="1">
      <c r="A6" s="199"/>
      <c r="B6" s="200" t="s">
        <v>33</v>
      </c>
      <c r="C6" s="201">
        <v>7.6018518518518527E-2</v>
      </c>
      <c r="D6" s="202">
        <f>C4+C5+C6</f>
        <v>0.22795138888888894</v>
      </c>
      <c r="E6" s="203">
        <v>2.0995370370370373E-2</v>
      </c>
      <c r="F6" s="202">
        <f>E4+E5+E6</f>
        <v>6.2569444444444441E-2</v>
      </c>
      <c r="G6" s="204">
        <f>D6+F6</f>
        <v>0.29052083333333339</v>
      </c>
      <c r="H6" s="204">
        <v>0.15133101851851852</v>
      </c>
      <c r="I6" s="202">
        <f>H4+H5+H6</f>
        <v>0.45363425925925926</v>
      </c>
      <c r="J6" s="204">
        <f>G6+I6</f>
        <v>0.7441550925925926</v>
      </c>
      <c r="K6" s="204">
        <v>3.7615740740740739E-3</v>
      </c>
      <c r="L6" s="202">
        <f>K4+K5+K6</f>
        <v>1.0844907407407407E-2</v>
      </c>
      <c r="M6" s="204">
        <f>J6+L6</f>
        <v>0.755</v>
      </c>
      <c r="N6" s="202">
        <v>3.2025462962962964E-2</v>
      </c>
      <c r="O6" s="202">
        <f>N4+N5+N6</f>
        <v>9.5196759259259259E-2</v>
      </c>
      <c r="P6" s="202">
        <f>M6+O6</f>
        <v>0.8501967592592593</v>
      </c>
    </row>
    <row r="7" spans="1:16" ht="18.75">
      <c r="A7" s="152">
        <v>2</v>
      </c>
      <c r="B7" s="173" t="s">
        <v>39</v>
      </c>
      <c r="C7" s="154">
        <v>7.5347222222222218E-2</v>
      </c>
      <c r="D7" s="155"/>
      <c r="E7" s="156">
        <v>2.0046296296296295E-2</v>
      </c>
      <c r="F7" s="155"/>
      <c r="G7" s="157"/>
      <c r="H7" s="158">
        <v>0.15128472222222222</v>
      </c>
      <c r="I7" s="159"/>
      <c r="J7" s="157"/>
      <c r="K7" s="158">
        <v>3.414351851851852E-3</v>
      </c>
      <c r="L7" s="155"/>
      <c r="M7" s="158"/>
      <c r="N7" s="155">
        <v>3.1226851851851853E-2</v>
      </c>
      <c r="O7" s="155"/>
      <c r="P7" s="155"/>
    </row>
    <row r="8" spans="1:16" ht="18.75">
      <c r="A8" s="160"/>
      <c r="B8" s="174" t="s">
        <v>39</v>
      </c>
      <c r="C8" s="162">
        <v>7.5983796296296299E-2</v>
      </c>
      <c r="D8" s="163"/>
      <c r="E8" s="164">
        <v>2.1342592592592594E-2</v>
      </c>
      <c r="F8" s="163"/>
      <c r="G8" s="165"/>
      <c r="H8" s="166">
        <v>0.15140046296296297</v>
      </c>
      <c r="I8" s="106"/>
      <c r="J8" s="165"/>
      <c r="K8" s="166">
        <v>3.7037037037037034E-3</v>
      </c>
      <c r="L8" s="163"/>
      <c r="M8" s="166"/>
      <c r="N8" s="163">
        <v>3.4340277777777782E-2</v>
      </c>
      <c r="O8" s="163"/>
      <c r="P8" s="163"/>
    </row>
    <row r="9" spans="1:16" ht="19.5" thickBot="1">
      <c r="A9" s="167"/>
      <c r="B9" s="175" t="s">
        <v>39</v>
      </c>
      <c r="C9" s="169">
        <v>7.6018518518518527E-2</v>
      </c>
      <c r="D9" s="170">
        <f>C7+C8+C9</f>
        <v>0.22734953703703703</v>
      </c>
      <c r="E9" s="171">
        <v>2.1342592592592594E-2</v>
      </c>
      <c r="F9" s="170">
        <f>E7+E8+E9</f>
        <v>6.2731481481481485E-2</v>
      </c>
      <c r="G9" s="172">
        <f>D9+F9</f>
        <v>0.29008101851851853</v>
      </c>
      <c r="H9" s="172">
        <v>0.15188657407407408</v>
      </c>
      <c r="I9" s="170">
        <f>H7+H8+H9</f>
        <v>0.45457175925925924</v>
      </c>
      <c r="J9" s="172">
        <f>G9+I9</f>
        <v>0.74465277777777783</v>
      </c>
      <c r="K9" s="172">
        <v>3.8541666666666668E-3</v>
      </c>
      <c r="L9" s="170">
        <f>K7+K8+K9</f>
        <v>1.0972222222222222E-2</v>
      </c>
      <c r="M9" s="172">
        <f>J9+L9</f>
        <v>0.7556250000000001</v>
      </c>
      <c r="N9" s="170">
        <v>3.4629629629629628E-2</v>
      </c>
      <c r="O9" s="170">
        <f>N7+N8+N9</f>
        <v>0.10019675925925925</v>
      </c>
      <c r="P9" s="170">
        <f>M9+O9</f>
        <v>0.85582175925925941</v>
      </c>
    </row>
    <row r="10" spans="1:16" ht="18.75">
      <c r="A10" s="152">
        <v>3</v>
      </c>
      <c r="B10" s="153" t="s">
        <v>51</v>
      </c>
      <c r="C10" s="154">
        <v>7.6018518518518527E-2</v>
      </c>
      <c r="D10" s="155"/>
      <c r="E10" s="156">
        <v>2.1041666666666667E-2</v>
      </c>
      <c r="F10" s="155"/>
      <c r="G10" s="157"/>
      <c r="H10" s="158">
        <v>0.15107638888888889</v>
      </c>
      <c r="I10" s="159"/>
      <c r="J10" s="157"/>
      <c r="K10" s="158">
        <v>3.7962962962962963E-3</v>
      </c>
      <c r="L10" s="155"/>
      <c r="M10" s="158"/>
      <c r="N10" s="176">
        <v>3.1921296296296302E-2</v>
      </c>
      <c r="O10" s="176"/>
      <c r="P10" s="176"/>
    </row>
    <row r="11" spans="1:16" ht="18.75">
      <c r="A11" s="160"/>
      <c r="B11" s="161" t="s">
        <v>51</v>
      </c>
      <c r="C11" s="162">
        <v>7.6018518518518527E-2</v>
      </c>
      <c r="D11" s="163"/>
      <c r="E11" s="164">
        <v>2.1458333333333333E-2</v>
      </c>
      <c r="F11" s="163"/>
      <c r="G11" s="165"/>
      <c r="H11" s="166">
        <v>0.15133101851851852</v>
      </c>
      <c r="I11" s="106"/>
      <c r="J11" s="165"/>
      <c r="K11" s="166">
        <v>3.8194444444444443E-3</v>
      </c>
      <c r="L11" s="163"/>
      <c r="M11" s="166"/>
      <c r="N11" s="163">
        <v>3.4340277777777782E-2</v>
      </c>
      <c r="O11" s="163"/>
      <c r="P11" s="163"/>
    </row>
    <row r="12" spans="1:16" ht="19.5" thickBot="1">
      <c r="A12" s="167"/>
      <c r="B12" s="168" t="s">
        <v>51</v>
      </c>
      <c r="C12" s="169">
        <v>7.6180555555555557E-2</v>
      </c>
      <c r="D12" s="170">
        <f>C10+C11+C12</f>
        <v>0.22821759259259261</v>
      </c>
      <c r="E12" s="171">
        <v>2.1631944444444443E-2</v>
      </c>
      <c r="F12" s="170">
        <f>E10+E11+E12</f>
        <v>6.4131944444444436E-2</v>
      </c>
      <c r="G12" s="172">
        <f>D12+F12</f>
        <v>0.29234953703703703</v>
      </c>
      <c r="H12" s="172">
        <v>0.15133101851851852</v>
      </c>
      <c r="I12" s="170">
        <f>H10+H11+H12</f>
        <v>0.45373842592592595</v>
      </c>
      <c r="J12" s="172">
        <f>G12+I12</f>
        <v>0.74608796296296298</v>
      </c>
      <c r="K12" s="172">
        <v>3.9236111111111112E-3</v>
      </c>
      <c r="L12" s="170">
        <f>K10+K11+K12</f>
        <v>1.1539351851851853E-2</v>
      </c>
      <c r="M12" s="172">
        <f>J12+L12</f>
        <v>0.75762731481481482</v>
      </c>
      <c r="N12" s="177">
        <v>3.4340277777777782E-2</v>
      </c>
      <c r="O12" s="177">
        <f>N10+N11+N12</f>
        <v>0.10060185185185186</v>
      </c>
      <c r="P12" s="177">
        <f>M12+O12</f>
        <v>0.85822916666666671</v>
      </c>
    </row>
    <row r="13" spans="1:16" ht="18.75">
      <c r="A13" s="152">
        <v>4</v>
      </c>
      <c r="B13" s="173" t="s">
        <v>57</v>
      </c>
      <c r="C13" s="154">
        <v>7.5902777777777777E-2</v>
      </c>
      <c r="D13" s="155"/>
      <c r="E13" s="156">
        <v>2.1354166666666664E-2</v>
      </c>
      <c r="F13" s="155"/>
      <c r="G13" s="157"/>
      <c r="H13" s="158">
        <v>0.15129629629629629</v>
      </c>
      <c r="I13" s="159"/>
      <c r="J13" s="157"/>
      <c r="K13" s="158">
        <v>3.7615740740740739E-3</v>
      </c>
      <c r="L13" s="155"/>
      <c r="M13" s="158"/>
      <c r="N13" s="155">
        <v>3.4340277777777782E-2</v>
      </c>
      <c r="O13" s="155"/>
      <c r="P13" s="155"/>
    </row>
    <row r="14" spans="1:16" ht="18.75">
      <c r="A14" s="160"/>
      <c r="B14" s="174" t="s">
        <v>57</v>
      </c>
      <c r="C14" s="162">
        <v>7.6018518518518527E-2</v>
      </c>
      <c r="D14" s="163"/>
      <c r="E14" s="164">
        <v>2.1608796296296296E-2</v>
      </c>
      <c r="F14" s="163"/>
      <c r="G14" s="165"/>
      <c r="H14" s="166">
        <v>0.15133101851851852</v>
      </c>
      <c r="I14" s="106"/>
      <c r="J14" s="165"/>
      <c r="K14" s="166">
        <v>3.8078703703703707E-3</v>
      </c>
      <c r="L14" s="163"/>
      <c r="M14" s="166"/>
      <c r="N14" s="163">
        <v>3.4340277777777782E-2</v>
      </c>
      <c r="O14" s="163"/>
      <c r="P14" s="163"/>
    </row>
    <row r="15" spans="1:16" ht="19.5" thickBot="1">
      <c r="A15" s="167"/>
      <c r="B15" s="175" t="s">
        <v>57</v>
      </c>
      <c r="C15" s="169">
        <v>7.6018518518518527E-2</v>
      </c>
      <c r="D15" s="170">
        <f>C13+C14+C15</f>
        <v>0.22793981481481485</v>
      </c>
      <c r="E15" s="171">
        <v>2.2222222222222223E-2</v>
      </c>
      <c r="F15" s="170">
        <f>E13+E14+E15</f>
        <v>6.5185185185185179E-2</v>
      </c>
      <c r="G15" s="172">
        <f>D15+F15</f>
        <v>0.29312500000000002</v>
      </c>
      <c r="H15" s="172">
        <v>0.15178240740740742</v>
      </c>
      <c r="I15" s="170">
        <f>H13+H14+H15</f>
        <v>0.4544097222222222</v>
      </c>
      <c r="J15" s="172">
        <f>G15+I15</f>
        <v>0.74753472222222217</v>
      </c>
      <c r="K15" s="172">
        <v>3.8425925925925923E-3</v>
      </c>
      <c r="L15" s="170">
        <f>K13+K14+K15</f>
        <v>1.1412037037037037E-2</v>
      </c>
      <c r="M15" s="172">
        <f>J15+L15</f>
        <v>0.75894675925925925</v>
      </c>
      <c r="N15" s="170">
        <v>3.4976851851851849E-2</v>
      </c>
      <c r="O15" s="170">
        <f>N13+N14+N15</f>
        <v>0.10365740740740742</v>
      </c>
      <c r="P15" s="170">
        <f>M15+O15</f>
        <v>0.86260416666666662</v>
      </c>
    </row>
    <row r="16" spans="1:16" ht="18.75">
      <c r="A16" s="178">
        <v>5</v>
      </c>
      <c r="B16" s="179" t="s">
        <v>63</v>
      </c>
      <c r="C16" s="180">
        <v>7.6018518518518527E-2</v>
      </c>
      <c r="D16" s="176"/>
      <c r="E16" s="181">
        <v>2.2754629629629628E-2</v>
      </c>
      <c r="F16" s="176"/>
      <c r="G16" s="182"/>
      <c r="H16" s="183">
        <v>0.15171296296296297</v>
      </c>
      <c r="I16" s="99"/>
      <c r="J16" s="182"/>
      <c r="K16" s="183">
        <v>3.9004629629629632E-3</v>
      </c>
      <c r="L16" s="176"/>
      <c r="M16" s="183"/>
      <c r="N16" s="176">
        <v>3.1921296296296302E-2</v>
      </c>
      <c r="O16" s="176"/>
      <c r="P16" s="176"/>
    </row>
    <row r="17" spans="1:16" ht="18.75">
      <c r="A17" s="160"/>
      <c r="B17" s="161" t="s">
        <v>63</v>
      </c>
      <c r="C17" s="162">
        <v>7.6180555555555557E-2</v>
      </c>
      <c r="D17" s="163"/>
      <c r="E17" s="164">
        <v>2.3055555555555555E-2</v>
      </c>
      <c r="F17" s="163"/>
      <c r="G17" s="165"/>
      <c r="H17" s="166">
        <v>0.15314814814814814</v>
      </c>
      <c r="I17" s="106"/>
      <c r="J17" s="165"/>
      <c r="K17" s="166">
        <v>4.0856481481481481E-3</v>
      </c>
      <c r="L17" s="163"/>
      <c r="M17" s="166"/>
      <c r="N17" s="163">
        <v>3.5034722222222224E-2</v>
      </c>
      <c r="O17" s="163"/>
      <c r="P17" s="163"/>
    </row>
    <row r="18" spans="1:16" ht="19.5" thickBot="1">
      <c r="A18" s="167"/>
      <c r="B18" s="168" t="s">
        <v>63</v>
      </c>
      <c r="C18" s="169">
        <v>7.6180555555555557E-2</v>
      </c>
      <c r="D18" s="170">
        <f>C16+C17+C18</f>
        <v>0.22837962962962963</v>
      </c>
      <c r="E18" s="171">
        <v>2.2916666666666669E-2</v>
      </c>
      <c r="F18" s="170">
        <f>E16+E17+E18</f>
        <v>6.8726851851851845E-2</v>
      </c>
      <c r="G18" s="172">
        <f>D18+F18</f>
        <v>0.29710648148148144</v>
      </c>
      <c r="H18" s="172">
        <v>0.15531249999999999</v>
      </c>
      <c r="I18" s="170">
        <f>H16+H17+H18</f>
        <v>0.4601736111111111</v>
      </c>
      <c r="J18" s="172">
        <f>G18+I18</f>
        <v>0.75728009259259255</v>
      </c>
      <c r="K18" s="172">
        <v>4.2361111111111106E-3</v>
      </c>
      <c r="L18" s="170">
        <f>K16+K17+K18</f>
        <v>1.2222222222222221E-2</v>
      </c>
      <c r="M18" s="172">
        <f>J18+L18</f>
        <v>0.76950231481481479</v>
      </c>
      <c r="N18" s="170">
        <v>3.5034722222222224E-2</v>
      </c>
      <c r="O18" s="170">
        <f>N16+N17+N18</f>
        <v>0.10199074074074074</v>
      </c>
      <c r="P18" s="170">
        <f>M18+O18</f>
        <v>0.87149305555555556</v>
      </c>
    </row>
  </sheetData>
  <mergeCells count="6">
    <mergeCell ref="A16:A18"/>
    <mergeCell ref="A1:P1"/>
    <mergeCell ref="A7:A9"/>
    <mergeCell ref="A4:A6"/>
    <mergeCell ref="A10:A12"/>
    <mergeCell ref="A13:A15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GC - Men</vt:lpstr>
      <vt:lpstr>Points Jersey - men</vt:lpstr>
      <vt:lpstr>KOM - Men</vt:lpstr>
      <vt:lpstr>Team Classification 2-7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Antill</dc:creator>
  <cp:lastModifiedBy>Shene</cp:lastModifiedBy>
  <cp:lastPrinted>2014-07-03T15:56:50Z</cp:lastPrinted>
  <dcterms:created xsi:type="dcterms:W3CDTF">2014-06-27T12:09:15Z</dcterms:created>
  <dcterms:modified xsi:type="dcterms:W3CDTF">2014-07-30T07:49:50Z</dcterms:modified>
</cp:coreProperties>
</file>